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hatutarouhai\kekka\"/>
    </mc:Choice>
  </mc:AlternateContent>
  <xr:revisionPtr revIDLastSave="0" documentId="13_ncr:1_{3960C1E4-3618-4310-B2DC-DA0BC0597857}" xr6:coauthVersionLast="47" xr6:coauthVersionMax="47" xr10:uidLastSave="{00000000-0000-0000-0000-000000000000}"/>
  <bookViews>
    <workbookView xWindow="-108" yWindow="-108" windowWidth="23256" windowHeight="12456" tabRatio="819" xr2:uid="{00000000-000D-0000-FFFF-FFFF00000000}"/>
  </bookViews>
  <sheets>
    <sheet name="結果" sheetId="145" r:id="rId1"/>
  </sheets>
  <definedNames>
    <definedName name="_xlnm.Print_Area" localSheetId="0">結果!$A$1:$AO$174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40" i="145" l="1"/>
  <c r="X139" i="145"/>
  <c r="K140" i="145"/>
  <c r="K139" i="145"/>
  <c r="X92" i="145"/>
  <c r="X91" i="145"/>
  <c r="E26" i="145"/>
  <c r="E25" i="145"/>
  <c r="E30" i="145"/>
  <c r="E29" i="145"/>
  <c r="AC66" i="145"/>
  <c r="AC65" i="145"/>
  <c r="P66" i="145"/>
  <c r="P65" i="145"/>
  <c r="P92" i="145"/>
  <c r="P91" i="145"/>
  <c r="K92" i="145"/>
  <c r="K91" i="145"/>
  <c r="K28" i="145"/>
  <c r="K27" i="145"/>
  <c r="E28" i="145"/>
  <c r="E27" i="145"/>
  <c r="K24" i="145"/>
  <c r="K23" i="145"/>
  <c r="E24" i="145"/>
  <c r="E23" i="145"/>
  <c r="X66" i="145"/>
  <c r="X65" i="145"/>
  <c r="K66" i="145"/>
  <c r="K65" i="145"/>
  <c r="S85" i="145" l="1"/>
  <c r="Q85" i="145"/>
  <c r="R85" i="145" s="1"/>
  <c r="P85" i="145"/>
  <c r="O85" i="145"/>
  <c r="M85" i="145"/>
  <c r="N85" i="145" s="1"/>
  <c r="K85" i="145"/>
  <c r="I85" i="145"/>
  <c r="J85" i="145" s="1"/>
  <c r="H85" i="145"/>
  <c r="G85" i="145"/>
  <c r="E85" i="145"/>
  <c r="F85" i="145" s="1"/>
  <c r="S84" i="145"/>
  <c r="Q84" i="145"/>
  <c r="R84" i="145" s="1"/>
  <c r="P84" i="145"/>
  <c r="O84" i="145"/>
  <c r="M84" i="145"/>
  <c r="N84" i="145" s="1"/>
  <c r="K84" i="145"/>
  <c r="I84" i="145"/>
  <c r="J84" i="145" s="1"/>
  <c r="H84" i="145"/>
  <c r="G84" i="145"/>
  <c r="E84" i="145"/>
  <c r="F84" i="145" s="1"/>
  <c r="S83" i="145"/>
  <c r="Q83" i="145"/>
  <c r="R83" i="145" s="1"/>
  <c r="O83" i="145"/>
  <c r="M83" i="145"/>
  <c r="N83" i="145" s="1"/>
  <c r="K83" i="145"/>
  <c r="J83" i="145"/>
  <c r="I83" i="145"/>
  <c r="G83" i="145"/>
  <c r="E83" i="145"/>
  <c r="V82" i="145"/>
  <c r="T85" i="145" s="1"/>
  <c r="O82" i="145"/>
  <c r="M82" i="145"/>
  <c r="N82" i="145" s="1"/>
  <c r="L85" i="145" s="1"/>
  <c r="L82" i="145"/>
  <c r="K82" i="145"/>
  <c r="I82" i="145"/>
  <c r="J82" i="145" s="1"/>
  <c r="G82" i="145"/>
  <c r="E82" i="145"/>
  <c r="F82" i="145" s="1"/>
  <c r="V81" i="145"/>
  <c r="T84" i="145" s="1"/>
  <c r="O81" i="145"/>
  <c r="M81" i="145"/>
  <c r="N81" i="145" s="1"/>
  <c r="L84" i="145" s="1"/>
  <c r="L81" i="145"/>
  <c r="K81" i="145"/>
  <c r="I81" i="145"/>
  <c r="J81" i="145" s="1"/>
  <c r="G81" i="145"/>
  <c r="E81" i="145"/>
  <c r="F81" i="145" s="1"/>
  <c r="X80" i="145"/>
  <c r="T83" i="145" s="1"/>
  <c r="V80" i="145"/>
  <c r="O80" i="145"/>
  <c r="M80" i="145"/>
  <c r="N80" i="145" s="1"/>
  <c r="K80" i="145"/>
  <c r="I80" i="145"/>
  <c r="J80" i="145" s="1"/>
  <c r="G80" i="145"/>
  <c r="E80" i="145"/>
  <c r="F80" i="145" s="1"/>
  <c r="V79" i="145"/>
  <c r="R79" i="145"/>
  <c r="P82" i="145" s="1"/>
  <c r="K79" i="145"/>
  <c r="I79" i="145"/>
  <c r="J79" i="145" s="1"/>
  <c r="H82" i="145" s="1"/>
  <c r="H79" i="145"/>
  <c r="G79" i="145"/>
  <c r="E79" i="145"/>
  <c r="F79" i="145" s="1"/>
  <c r="V78" i="145"/>
  <c r="R78" i="145"/>
  <c r="P81" i="145" s="1"/>
  <c r="K78" i="145"/>
  <c r="I78" i="145"/>
  <c r="J78" i="145" s="1"/>
  <c r="H81" i="145" s="1"/>
  <c r="H78" i="145"/>
  <c r="G78" i="145"/>
  <c r="E78" i="145"/>
  <c r="F78" i="145" s="1"/>
  <c r="X77" i="145"/>
  <c r="P83" i="145" s="1"/>
  <c r="V77" i="145"/>
  <c r="T77" i="145"/>
  <c r="P80" i="145" s="1"/>
  <c r="R77" i="145"/>
  <c r="K77" i="145"/>
  <c r="I77" i="145"/>
  <c r="J77" i="145" s="1"/>
  <c r="G77" i="145"/>
  <c r="E77" i="145"/>
  <c r="F77" i="145" s="1"/>
  <c r="V76" i="145"/>
  <c r="R76" i="145"/>
  <c r="N76" i="145"/>
  <c r="L79" i="145" s="1"/>
  <c r="G76" i="145"/>
  <c r="E76" i="145"/>
  <c r="F76" i="145" s="1"/>
  <c r="V75" i="145"/>
  <c r="R75" i="145"/>
  <c r="N75" i="145"/>
  <c r="L78" i="145" s="1"/>
  <c r="G75" i="145"/>
  <c r="E75" i="145"/>
  <c r="F75" i="145" s="1"/>
  <c r="X74" i="145"/>
  <c r="L83" i="145" s="1"/>
  <c r="V74" i="145"/>
  <c r="T74" i="145"/>
  <c r="L80" i="145" s="1"/>
  <c r="R74" i="145"/>
  <c r="P74" i="145"/>
  <c r="L77" i="145" s="1"/>
  <c r="N74" i="145"/>
  <c r="G74" i="145"/>
  <c r="E74" i="145"/>
  <c r="F74" i="145" s="1"/>
  <c r="V73" i="145"/>
  <c r="R73" i="145"/>
  <c r="N73" i="145"/>
  <c r="J73" i="145"/>
  <c r="H76" i="145" s="1"/>
  <c r="AJ72" i="145"/>
  <c r="AI72" i="145"/>
  <c r="AG72" i="145"/>
  <c r="AF72" i="145"/>
  <c r="V72" i="145"/>
  <c r="R72" i="145"/>
  <c r="N72" i="145"/>
  <c r="J72" i="145"/>
  <c r="H75" i="145" s="1"/>
  <c r="X71" i="145"/>
  <c r="H83" i="145" s="1"/>
  <c r="V71" i="145"/>
  <c r="T71" i="145"/>
  <c r="H80" i="145" s="1"/>
  <c r="R71" i="145"/>
  <c r="P71" i="145"/>
  <c r="H77" i="145" s="1"/>
  <c r="N71" i="145"/>
  <c r="L71" i="145"/>
  <c r="H74" i="145" s="1"/>
  <c r="J71" i="145"/>
  <c r="U70" i="145"/>
  <c r="Q70" i="145"/>
  <c r="M70" i="145"/>
  <c r="I70" i="145"/>
  <c r="E70" i="145"/>
  <c r="U69" i="145"/>
  <c r="Q69" i="145"/>
  <c r="M69" i="145"/>
  <c r="I69" i="145"/>
  <c r="E69" i="145"/>
  <c r="X116" i="145"/>
  <c r="X115" i="145"/>
  <c r="K116" i="145"/>
  <c r="K115" i="145"/>
  <c r="AJ75" i="145" l="1"/>
  <c r="AI84" i="145"/>
  <c r="AJ84" i="145"/>
  <c r="AI78" i="145"/>
  <c r="AF78" i="145"/>
  <c r="AF81" i="145"/>
  <c r="AJ81" i="145"/>
  <c r="AI75" i="145"/>
  <c r="AK75" i="145" s="1"/>
  <c r="AK72" i="145"/>
  <c r="AF75" i="145"/>
  <c r="AH72" i="145"/>
  <c r="AE75" i="145"/>
  <c r="AA76" i="145" s="1"/>
  <c r="AD75" i="145"/>
  <c r="Y76" i="145" s="1"/>
  <c r="AD81" i="145"/>
  <c r="Y82" i="145" s="1"/>
  <c r="AE81" i="145"/>
  <c r="AA82" i="145" s="1"/>
  <c r="AE78" i="145"/>
  <c r="AA79" i="145" s="1"/>
  <c r="AD78" i="145"/>
  <c r="Y79" i="145" s="1"/>
  <c r="AG78" i="145"/>
  <c r="AJ78" i="145"/>
  <c r="F83" i="145"/>
  <c r="AF84" i="145"/>
  <c r="AG84" i="145"/>
  <c r="AD72" i="145"/>
  <c r="Y73" i="145" s="1"/>
  <c r="AI81" i="145"/>
  <c r="AG75" i="145"/>
  <c r="AE72" i="145"/>
  <c r="AA73" i="145" s="1"/>
  <c r="AG81" i="145"/>
  <c r="AK84" i="145" l="1"/>
  <c r="AK81" i="145"/>
  <c r="AH75" i="145"/>
  <c r="AH84" i="145"/>
  <c r="AK78" i="145"/>
  <c r="AH78" i="145"/>
  <c r="AH81" i="145"/>
  <c r="AE84" i="145"/>
  <c r="AA85" i="145" s="1"/>
  <c r="AD84" i="145"/>
  <c r="Y85" i="145" s="1"/>
  <c r="O156" i="145"/>
  <c r="M156" i="145"/>
  <c r="N156" i="145" s="1"/>
  <c r="L156" i="145"/>
  <c r="K156" i="145"/>
  <c r="I156" i="145"/>
  <c r="J156" i="145" s="1"/>
  <c r="G156" i="145"/>
  <c r="E156" i="145"/>
  <c r="F156" i="145" s="1"/>
  <c r="O155" i="145"/>
  <c r="M155" i="145"/>
  <c r="N155" i="145" s="1"/>
  <c r="L155" i="145"/>
  <c r="K155" i="145"/>
  <c r="I155" i="145"/>
  <c r="J155" i="145" s="1"/>
  <c r="G155" i="145"/>
  <c r="E155" i="145"/>
  <c r="F155" i="145" s="1"/>
  <c r="O154" i="145"/>
  <c r="M154" i="145"/>
  <c r="N154" i="145" s="1"/>
  <c r="K154" i="145"/>
  <c r="I154" i="145"/>
  <c r="J154" i="145" s="1"/>
  <c r="G154" i="145"/>
  <c r="E154" i="145"/>
  <c r="R153" i="145"/>
  <c r="P156" i="145" s="1"/>
  <c r="K153" i="145"/>
  <c r="I153" i="145"/>
  <c r="J153" i="145" s="1"/>
  <c r="H156" i="145" s="1"/>
  <c r="H153" i="145"/>
  <c r="G153" i="145"/>
  <c r="E153" i="145"/>
  <c r="F153" i="145" s="1"/>
  <c r="R152" i="145"/>
  <c r="P155" i="145" s="1"/>
  <c r="K152" i="145"/>
  <c r="I152" i="145"/>
  <c r="J152" i="145" s="1"/>
  <c r="H155" i="145" s="1"/>
  <c r="H152" i="145"/>
  <c r="G152" i="145"/>
  <c r="E152" i="145"/>
  <c r="F152" i="145" s="1"/>
  <c r="T151" i="145"/>
  <c r="P154" i="145" s="1"/>
  <c r="R151" i="145"/>
  <c r="K151" i="145"/>
  <c r="I151" i="145"/>
  <c r="G151" i="145"/>
  <c r="E151" i="145"/>
  <c r="F151" i="145" s="1"/>
  <c r="R150" i="145"/>
  <c r="N150" i="145"/>
  <c r="L153" i="145" s="1"/>
  <c r="G150" i="145"/>
  <c r="E150" i="145"/>
  <c r="F150" i="145" s="1"/>
  <c r="R149" i="145"/>
  <c r="N149" i="145"/>
  <c r="L152" i="145" s="1"/>
  <c r="G149" i="145"/>
  <c r="E149" i="145"/>
  <c r="F149" i="145" s="1"/>
  <c r="T148" i="145"/>
  <c r="L154" i="145" s="1"/>
  <c r="R148" i="145"/>
  <c r="P148" i="145"/>
  <c r="L151" i="145" s="1"/>
  <c r="N148" i="145"/>
  <c r="G148" i="145"/>
  <c r="E148" i="145"/>
  <c r="R147" i="145"/>
  <c r="N147" i="145"/>
  <c r="J147" i="145"/>
  <c r="H150" i="145" s="1"/>
  <c r="AF146" i="145"/>
  <c r="AE146" i="145"/>
  <c r="AC146" i="145"/>
  <c r="AB146" i="145"/>
  <c r="R146" i="145"/>
  <c r="N146" i="145"/>
  <c r="J146" i="145"/>
  <c r="H149" i="145" s="1"/>
  <c r="T145" i="145"/>
  <c r="H154" i="145" s="1"/>
  <c r="R145" i="145"/>
  <c r="P145" i="145"/>
  <c r="H151" i="145" s="1"/>
  <c r="N145" i="145"/>
  <c r="L145" i="145"/>
  <c r="H148" i="145" s="1"/>
  <c r="J145" i="145"/>
  <c r="Q144" i="145"/>
  <c r="M144" i="145"/>
  <c r="I144" i="145"/>
  <c r="E144" i="145"/>
  <c r="Q143" i="145"/>
  <c r="M143" i="145"/>
  <c r="I143" i="145"/>
  <c r="E143" i="145"/>
  <c r="O132" i="145"/>
  <c r="M132" i="145"/>
  <c r="N132" i="145" s="1"/>
  <c r="L132" i="145"/>
  <c r="K132" i="145"/>
  <c r="I132" i="145"/>
  <c r="J132" i="145" s="1"/>
  <c r="G132" i="145"/>
  <c r="E132" i="145"/>
  <c r="F132" i="145" s="1"/>
  <c r="O131" i="145"/>
  <c r="M131" i="145"/>
  <c r="N131" i="145" s="1"/>
  <c r="L131" i="145"/>
  <c r="K131" i="145"/>
  <c r="I131" i="145"/>
  <c r="J131" i="145" s="1"/>
  <c r="G131" i="145"/>
  <c r="E131" i="145"/>
  <c r="F131" i="145" s="1"/>
  <c r="O130" i="145"/>
  <c r="M130" i="145"/>
  <c r="N130" i="145" s="1"/>
  <c r="K130" i="145"/>
  <c r="I130" i="145"/>
  <c r="J130" i="145" s="1"/>
  <c r="G130" i="145"/>
  <c r="E130" i="145"/>
  <c r="R129" i="145"/>
  <c r="P132" i="145" s="1"/>
  <c r="K129" i="145"/>
  <c r="I129" i="145"/>
  <c r="J129" i="145" s="1"/>
  <c r="H132" i="145" s="1"/>
  <c r="H129" i="145"/>
  <c r="G129" i="145"/>
  <c r="E129" i="145"/>
  <c r="F129" i="145" s="1"/>
  <c r="R128" i="145"/>
  <c r="P131" i="145" s="1"/>
  <c r="K128" i="145"/>
  <c r="I128" i="145"/>
  <c r="J128" i="145" s="1"/>
  <c r="H131" i="145" s="1"/>
  <c r="H128" i="145"/>
  <c r="G128" i="145"/>
  <c r="E128" i="145"/>
  <c r="F128" i="145" s="1"/>
  <c r="T127" i="145"/>
  <c r="P130" i="145" s="1"/>
  <c r="R127" i="145"/>
  <c r="K127" i="145"/>
  <c r="I127" i="145"/>
  <c r="J127" i="145" s="1"/>
  <c r="G127" i="145"/>
  <c r="E127" i="145"/>
  <c r="F127" i="145" s="1"/>
  <c r="R126" i="145"/>
  <c r="N126" i="145"/>
  <c r="L129" i="145" s="1"/>
  <c r="G126" i="145"/>
  <c r="E126" i="145"/>
  <c r="F126" i="145" s="1"/>
  <c r="R125" i="145"/>
  <c r="N125" i="145"/>
  <c r="L128" i="145" s="1"/>
  <c r="G125" i="145"/>
  <c r="E125" i="145"/>
  <c r="F125" i="145" s="1"/>
  <c r="T124" i="145"/>
  <c r="L130" i="145" s="1"/>
  <c r="R124" i="145"/>
  <c r="P124" i="145"/>
  <c r="L127" i="145" s="1"/>
  <c r="N124" i="145"/>
  <c r="G124" i="145"/>
  <c r="E124" i="145"/>
  <c r="R123" i="145"/>
  <c r="N123" i="145"/>
  <c r="J123" i="145"/>
  <c r="H126" i="145" s="1"/>
  <c r="AF122" i="145"/>
  <c r="AE122" i="145"/>
  <c r="AC122" i="145"/>
  <c r="AB122" i="145"/>
  <c r="R122" i="145"/>
  <c r="N122" i="145"/>
  <c r="J122" i="145"/>
  <c r="H125" i="145" s="1"/>
  <c r="T121" i="145"/>
  <c r="H130" i="145" s="1"/>
  <c r="R121" i="145"/>
  <c r="P121" i="145"/>
  <c r="H127" i="145" s="1"/>
  <c r="N121" i="145"/>
  <c r="L121" i="145"/>
  <c r="J121" i="145"/>
  <c r="Q120" i="145"/>
  <c r="M120" i="145"/>
  <c r="I120" i="145"/>
  <c r="E120" i="145"/>
  <c r="Q119" i="145"/>
  <c r="M119" i="145"/>
  <c r="I119" i="145"/>
  <c r="E119" i="145"/>
  <c r="O108" i="145"/>
  <c r="M108" i="145"/>
  <c r="N108" i="145" s="1"/>
  <c r="L108" i="145"/>
  <c r="K108" i="145"/>
  <c r="I108" i="145"/>
  <c r="J108" i="145" s="1"/>
  <c r="G108" i="145"/>
  <c r="E108" i="145"/>
  <c r="F108" i="145" s="1"/>
  <c r="O107" i="145"/>
  <c r="M107" i="145"/>
  <c r="N107" i="145" s="1"/>
  <c r="L107" i="145"/>
  <c r="K107" i="145"/>
  <c r="I107" i="145"/>
  <c r="J107" i="145" s="1"/>
  <c r="G107" i="145"/>
  <c r="E107" i="145"/>
  <c r="F107" i="145" s="1"/>
  <c r="O106" i="145"/>
  <c r="M106" i="145"/>
  <c r="N106" i="145" s="1"/>
  <c r="K106" i="145"/>
  <c r="I106" i="145"/>
  <c r="J106" i="145" s="1"/>
  <c r="G106" i="145"/>
  <c r="E106" i="145"/>
  <c r="R105" i="145"/>
  <c r="P108" i="145" s="1"/>
  <c r="K105" i="145"/>
  <c r="I105" i="145"/>
  <c r="J105" i="145" s="1"/>
  <c r="H108" i="145" s="1"/>
  <c r="H105" i="145"/>
  <c r="G105" i="145"/>
  <c r="E105" i="145"/>
  <c r="F105" i="145" s="1"/>
  <c r="R104" i="145"/>
  <c r="P107" i="145" s="1"/>
  <c r="K104" i="145"/>
  <c r="I104" i="145"/>
  <c r="J104" i="145" s="1"/>
  <c r="H107" i="145" s="1"/>
  <c r="H104" i="145"/>
  <c r="G104" i="145"/>
  <c r="E104" i="145"/>
  <c r="F104" i="145" s="1"/>
  <c r="T103" i="145"/>
  <c r="P106" i="145" s="1"/>
  <c r="R103" i="145"/>
  <c r="K103" i="145"/>
  <c r="I103" i="145"/>
  <c r="G103" i="145"/>
  <c r="E103" i="145"/>
  <c r="F103" i="145" s="1"/>
  <c r="R102" i="145"/>
  <c r="N102" i="145"/>
  <c r="L105" i="145" s="1"/>
  <c r="G102" i="145"/>
  <c r="E102" i="145"/>
  <c r="F102" i="145" s="1"/>
  <c r="R101" i="145"/>
  <c r="N101" i="145"/>
  <c r="L104" i="145" s="1"/>
  <c r="G101" i="145"/>
  <c r="E101" i="145"/>
  <c r="F101" i="145" s="1"/>
  <c r="T100" i="145"/>
  <c r="L106" i="145" s="1"/>
  <c r="R100" i="145"/>
  <c r="P100" i="145"/>
  <c r="L103" i="145" s="1"/>
  <c r="N100" i="145"/>
  <c r="G100" i="145"/>
  <c r="E100" i="145"/>
  <c r="F100" i="145" s="1"/>
  <c r="R99" i="145"/>
  <c r="N99" i="145"/>
  <c r="J99" i="145"/>
  <c r="H102" i="145" s="1"/>
  <c r="AF98" i="145"/>
  <c r="AE98" i="145"/>
  <c r="AC98" i="145"/>
  <c r="AB98" i="145"/>
  <c r="R98" i="145"/>
  <c r="N98" i="145"/>
  <c r="J98" i="145"/>
  <c r="H101" i="145" s="1"/>
  <c r="T97" i="145"/>
  <c r="H106" i="145" s="1"/>
  <c r="R97" i="145"/>
  <c r="P97" i="145"/>
  <c r="H103" i="145" s="1"/>
  <c r="N97" i="145"/>
  <c r="L97" i="145"/>
  <c r="H100" i="145" s="1"/>
  <c r="J97" i="145"/>
  <c r="Q96" i="145"/>
  <c r="M96" i="145"/>
  <c r="I96" i="145"/>
  <c r="E96" i="145"/>
  <c r="Q95" i="145"/>
  <c r="M95" i="145"/>
  <c r="I95" i="145"/>
  <c r="E95" i="145"/>
  <c r="O60" i="145"/>
  <c r="M60" i="145"/>
  <c r="N60" i="145" s="1"/>
  <c r="L60" i="145"/>
  <c r="K60" i="145"/>
  <c r="I60" i="145"/>
  <c r="J60" i="145" s="1"/>
  <c r="G60" i="145"/>
  <c r="E60" i="145"/>
  <c r="F60" i="145" s="1"/>
  <c r="O59" i="145"/>
  <c r="M59" i="145"/>
  <c r="N59" i="145" s="1"/>
  <c r="L59" i="145"/>
  <c r="K59" i="145"/>
  <c r="I59" i="145"/>
  <c r="J59" i="145" s="1"/>
  <c r="G59" i="145"/>
  <c r="E59" i="145"/>
  <c r="F59" i="145" s="1"/>
  <c r="O58" i="145"/>
  <c r="M58" i="145"/>
  <c r="N58" i="145" s="1"/>
  <c r="K58" i="145"/>
  <c r="I58" i="145"/>
  <c r="J58" i="145" s="1"/>
  <c r="G58" i="145"/>
  <c r="E58" i="145"/>
  <c r="R57" i="145"/>
  <c r="P60" i="145" s="1"/>
  <c r="K57" i="145"/>
  <c r="I57" i="145"/>
  <c r="J57" i="145" s="1"/>
  <c r="H60" i="145" s="1"/>
  <c r="H57" i="145"/>
  <c r="G57" i="145"/>
  <c r="E57" i="145"/>
  <c r="F57" i="145" s="1"/>
  <c r="R56" i="145"/>
  <c r="P59" i="145" s="1"/>
  <c r="K56" i="145"/>
  <c r="I56" i="145"/>
  <c r="J56" i="145" s="1"/>
  <c r="H59" i="145" s="1"/>
  <c r="H56" i="145"/>
  <c r="G56" i="145"/>
  <c r="E56" i="145"/>
  <c r="F56" i="145" s="1"/>
  <c r="T55" i="145"/>
  <c r="P58" i="145" s="1"/>
  <c r="R55" i="145"/>
  <c r="K55" i="145"/>
  <c r="I55" i="145"/>
  <c r="J55" i="145" s="1"/>
  <c r="G55" i="145"/>
  <c r="E55" i="145"/>
  <c r="F55" i="145" s="1"/>
  <c r="R54" i="145"/>
  <c r="N54" i="145"/>
  <c r="L57" i="145" s="1"/>
  <c r="G54" i="145"/>
  <c r="E54" i="145"/>
  <c r="F54" i="145" s="1"/>
  <c r="R53" i="145"/>
  <c r="N53" i="145"/>
  <c r="L56" i="145" s="1"/>
  <c r="G53" i="145"/>
  <c r="E53" i="145"/>
  <c r="F53" i="145" s="1"/>
  <c r="T52" i="145"/>
  <c r="L58" i="145" s="1"/>
  <c r="R52" i="145"/>
  <c r="P52" i="145"/>
  <c r="L55" i="145" s="1"/>
  <c r="N52" i="145"/>
  <c r="G52" i="145"/>
  <c r="E52" i="145"/>
  <c r="R51" i="145"/>
  <c r="N51" i="145"/>
  <c r="J51" i="145"/>
  <c r="H54" i="145" s="1"/>
  <c r="AF50" i="145"/>
  <c r="AE50" i="145"/>
  <c r="AC50" i="145"/>
  <c r="AB50" i="145"/>
  <c r="R50" i="145"/>
  <c r="N50" i="145"/>
  <c r="J50" i="145"/>
  <c r="H53" i="145" s="1"/>
  <c r="T49" i="145"/>
  <c r="H58" i="145" s="1"/>
  <c r="R49" i="145"/>
  <c r="P49" i="145"/>
  <c r="H55" i="145" s="1"/>
  <c r="N49" i="145"/>
  <c r="L49" i="145"/>
  <c r="H52" i="145" s="1"/>
  <c r="J49" i="145"/>
  <c r="Q48" i="145"/>
  <c r="M48" i="145"/>
  <c r="I48" i="145"/>
  <c r="E48" i="145"/>
  <c r="Q47" i="145"/>
  <c r="M47" i="145"/>
  <c r="I47" i="145"/>
  <c r="E47" i="145"/>
  <c r="O45" i="145"/>
  <c r="M45" i="145"/>
  <c r="N45" i="145" s="1"/>
  <c r="L45" i="145"/>
  <c r="K45" i="145"/>
  <c r="I45" i="145"/>
  <c r="J45" i="145" s="1"/>
  <c r="G45" i="145"/>
  <c r="E45" i="145"/>
  <c r="F45" i="145" s="1"/>
  <c r="O44" i="145"/>
  <c r="M44" i="145"/>
  <c r="N44" i="145" s="1"/>
  <c r="L44" i="145"/>
  <c r="K44" i="145"/>
  <c r="I44" i="145"/>
  <c r="J44" i="145" s="1"/>
  <c r="G44" i="145"/>
  <c r="E44" i="145"/>
  <c r="F44" i="145" s="1"/>
  <c r="O43" i="145"/>
  <c r="M43" i="145"/>
  <c r="N43" i="145" s="1"/>
  <c r="K43" i="145"/>
  <c r="I43" i="145"/>
  <c r="J43" i="145" s="1"/>
  <c r="G43" i="145"/>
  <c r="E43" i="145"/>
  <c r="R42" i="145"/>
  <c r="P45" i="145" s="1"/>
  <c r="K42" i="145"/>
  <c r="I42" i="145"/>
  <c r="J42" i="145" s="1"/>
  <c r="H45" i="145" s="1"/>
  <c r="H42" i="145"/>
  <c r="G42" i="145"/>
  <c r="E42" i="145"/>
  <c r="F42" i="145" s="1"/>
  <c r="R41" i="145"/>
  <c r="P44" i="145" s="1"/>
  <c r="K41" i="145"/>
  <c r="I41" i="145"/>
  <c r="J41" i="145" s="1"/>
  <c r="H44" i="145" s="1"/>
  <c r="H41" i="145"/>
  <c r="G41" i="145"/>
  <c r="E41" i="145"/>
  <c r="F41" i="145" s="1"/>
  <c r="T40" i="145"/>
  <c r="P43" i="145" s="1"/>
  <c r="R40" i="145"/>
  <c r="K40" i="145"/>
  <c r="I40" i="145"/>
  <c r="G40" i="145"/>
  <c r="E40" i="145"/>
  <c r="F40" i="145" s="1"/>
  <c r="R39" i="145"/>
  <c r="N39" i="145"/>
  <c r="L42" i="145" s="1"/>
  <c r="G39" i="145"/>
  <c r="E39" i="145"/>
  <c r="F39" i="145" s="1"/>
  <c r="R38" i="145"/>
  <c r="N38" i="145"/>
  <c r="L41" i="145" s="1"/>
  <c r="G38" i="145"/>
  <c r="E38" i="145"/>
  <c r="F38" i="145" s="1"/>
  <c r="T37" i="145"/>
  <c r="L43" i="145" s="1"/>
  <c r="R37" i="145"/>
  <c r="P37" i="145"/>
  <c r="L40" i="145" s="1"/>
  <c r="N37" i="145"/>
  <c r="G37" i="145"/>
  <c r="E37" i="145"/>
  <c r="F37" i="145" s="1"/>
  <c r="R36" i="145"/>
  <c r="N36" i="145"/>
  <c r="J36" i="145"/>
  <c r="H39" i="145" s="1"/>
  <c r="AF35" i="145"/>
  <c r="AE35" i="145"/>
  <c r="AC35" i="145"/>
  <c r="AB35" i="145"/>
  <c r="R35" i="145"/>
  <c r="N35" i="145"/>
  <c r="J35" i="145"/>
  <c r="H38" i="145" s="1"/>
  <c r="T34" i="145"/>
  <c r="H43" i="145" s="1"/>
  <c r="R34" i="145"/>
  <c r="P34" i="145"/>
  <c r="H40" i="145" s="1"/>
  <c r="N34" i="145"/>
  <c r="L34" i="145"/>
  <c r="H37" i="145" s="1"/>
  <c r="J34" i="145"/>
  <c r="Q33" i="145"/>
  <c r="M33" i="145"/>
  <c r="I33" i="145"/>
  <c r="E33" i="145"/>
  <c r="Q32" i="145"/>
  <c r="M32" i="145"/>
  <c r="I32" i="145"/>
  <c r="E32" i="145"/>
  <c r="Z146" i="145" l="1"/>
  <c r="U147" i="145" s="1"/>
  <c r="AA98" i="145"/>
  <c r="W99" i="145" s="1"/>
  <c r="AA50" i="145"/>
  <c r="W51" i="145" s="1"/>
  <c r="AA146" i="145"/>
  <c r="W147" i="145" s="1"/>
  <c r="AG146" i="145"/>
  <c r="AG50" i="145"/>
  <c r="AG98" i="145"/>
  <c r="AD98" i="145"/>
  <c r="AE38" i="145"/>
  <c r="AC53" i="145"/>
  <c r="AD35" i="145"/>
  <c r="AD50" i="145"/>
  <c r="AD122" i="145"/>
  <c r="AE101" i="145"/>
  <c r="AG122" i="145"/>
  <c r="AB149" i="145"/>
  <c r="AA35" i="145"/>
  <c r="W36" i="145" s="1"/>
  <c r="AC152" i="145"/>
  <c r="AE155" i="145"/>
  <c r="Z98" i="145"/>
  <c r="U99" i="145" s="1"/>
  <c r="AC38" i="145"/>
  <c r="Z122" i="145"/>
  <c r="U123" i="145" s="1"/>
  <c r="AF41" i="145"/>
  <c r="AF56" i="145"/>
  <c r="AF59" i="145"/>
  <c r="AE44" i="145"/>
  <c r="AF107" i="145"/>
  <c r="AB125" i="145"/>
  <c r="AF155" i="145"/>
  <c r="AE104" i="145"/>
  <c r="AE107" i="145"/>
  <c r="AA122" i="145"/>
  <c r="W123" i="145" s="1"/>
  <c r="F124" i="145"/>
  <c r="AF128" i="145"/>
  <c r="AG35" i="145"/>
  <c r="AE131" i="145"/>
  <c r="F148" i="145"/>
  <c r="AA149" i="145" s="1"/>
  <c r="W150" i="145" s="1"/>
  <c r="AF104" i="145"/>
  <c r="AC149" i="145"/>
  <c r="AB53" i="145"/>
  <c r="AF125" i="145"/>
  <c r="F52" i="145"/>
  <c r="AA53" i="145" s="1"/>
  <c r="W54" i="145" s="1"/>
  <c r="AB38" i="145"/>
  <c r="AF53" i="145"/>
  <c r="AC101" i="145"/>
  <c r="AF152" i="145"/>
  <c r="Z50" i="145"/>
  <c r="U51" i="145" s="1"/>
  <c r="AC125" i="145"/>
  <c r="AF131" i="145"/>
  <c r="AF38" i="145"/>
  <c r="AF44" i="145"/>
  <c r="AG44" i="145" s="1"/>
  <c r="AF101" i="145"/>
  <c r="AD146" i="145"/>
  <c r="AB101" i="145"/>
  <c r="AE59" i="145"/>
  <c r="Z35" i="145"/>
  <c r="U36" i="145" s="1"/>
  <c r="AE41" i="145"/>
  <c r="AE149" i="145"/>
  <c r="J151" i="145"/>
  <c r="Z152" i="145" s="1"/>
  <c r="U153" i="145" s="1"/>
  <c r="AB152" i="145"/>
  <c r="AF149" i="145"/>
  <c r="F154" i="145"/>
  <c r="AE152" i="145"/>
  <c r="AB155" i="145"/>
  <c r="AC155" i="145"/>
  <c r="Z128" i="145"/>
  <c r="U129" i="145" s="1"/>
  <c r="AA128" i="145"/>
  <c r="W129" i="145" s="1"/>
  <c r="H124" i="145"/>
  <c r="Z125" i="145" s="1"/>
  <c r="U126" i="145" s="1"/>
  <c r="AE125" i="145"/>
  <c r="AB128" i="145"/>
  <c r="AC128" i="145"/>
  <c r="F130" i="145"/>
  <c r="AE128" i="145"/>
  <c r="AB131" i="145"/>
  <c r="AC131" i="145"/>
  <c r="AA101" i="145"/>
  <c r="W102" i="145" s="1"/>
  <c r="Z101" i="145"/>
  <c r="U102" i="145" s="1"/>
  <c r="J103" i="145"/>
  <c r="Z104" i="145" s="1"/>
  <c r="U105" i="145" s="1"/>
  <c r="F106" i="145"/>
  <c r="AB104" i="145"/>
  <c r="AC104" i="145"/>
  <c r="AB107" i="145"/>
  <c r="AC107" i="145"/>
  <c r="Z53" i="145"/>
  <c r="U54" i="145" s="1"/>
  <c r="Z56" i="145"/>
  <c r="U57" i="145" s="1"/>
  <c r="AA56" i="145"/>
  <c r="W57" i="145" s="1"/>
  <c r="AE53" i="145"/>
  <c r="AB56" i="145"/>
  <c r="AC56" i="145"/>
  <c r="AE56" i="145"/>
  <c r="F58" i="145"/>
  <c r="AB59" i="145"/>
  <c r="AC59" i="145"/>
  <c r="AA38" i="145"/>
  <c r="W39" i="145" s="1"/>
  <c r="Z38" i="145"/>
  <c r="U39" i="145" s="1"/>
  <c r="J40" i="145"/>
  <c r="AA41" i="145" s="1"/>
  <c r="W42" i="145" s="1"/>
  <c r="AB41" i="145"/>
  <c r="F43" i="145"/>
  <c r="AB44" i="145"/>
  <c r="AC44" i="145"/>
  <c r="AC41" i="145"/>
  <c r="Z41" i="145" l="1"/>
  <c r="U42" i="145" s="1"/>
  <c r="AD101" i="145"/>
  <c r="AG56" i="145"/>
  <c r="AG38" i="145"/>
  <c r="AG131" i="145"/>
  <c r="AG155" i="145"/>
  <c r="AD53" i="145"/>
  <c r="AG59" i="145"/>
  <c r="AG125" i="145"/>
  <c r="AD149" i="145"/>
  <c r="AG101" i="145"/>
  <c r="AD152" i="145"/>
  <c r="AD38" i="145"/>
  <c r="AG128" i="145"/>
  <c r="AG41" i="145"/>
  <c r="AA152" i="145"/>
  <c r="W153" i="145" s="1"/>
  <c r="AA125" i="145"/>
  <c r="W126" i="145" s="1"/>
  <c r="Z149" i="145"/>
  <c r="U150" i="145" s="1"/>
  <c r="AG107" i="145"/>
  <c r="AG152" i="145"/>
  <c r="AD125" i="145"/>
  <c r="AD59" i="145"/>
  <c r="AD155" i="145"/>
  <c r="AD131" i="145"/>
  <c r="AG149" i="145"/>
  <c r="AG53" i="145"/>
  <c r="AG104" i="145"/>
  <c r="AA155" i="145"/>
  <c r="W156" i="145" s="1"/>
  <c r="Z155" i="145"/>
  <c r="U156" i="145" s="1"/>
  <c r="AA131" i="145"/>
  <c r="W132" i="145" s="1"/>
  <c r="Z131" i="145"/>
  <c r="U132" i="145" s="1"/>
  <c r="AD128" i="145"/>
  <c r="AD107" i="145"/>
  <c r="AD104" i="145"/>
  <c r="AA107" i="145"/>
  <c r="W108" i="145" s="1"/>
  <c r="Z107" i="145"/>
  <c r="U108" i="145" s="1"/>
  <c r="AA104" i="145"/>
  <c r="W105" i="145" s="1"/>
  <c r="AA59" i="145"/>
  <c r="W60" i="145" s="1"/>
  <c r="Z59" i="145"/>
  <c r="U60" i="145" s="1"/>
  <c r="AD56" i="145"/>
  <c r="AD41" i="145"/>
  <c r="AD44" i="145"/>
  <c r="AA44" i="145"/>
  <c r="W45" i="145" s="1"/>
  <c r="Z44" i="145"/>
  <c r="U45" i="145" s="1"/>
</calcChain>
</file>

<file path=xl/sharedStrings.xml><?xml version="1.0" encoding="utf-8"?>
<sst xmlns="http://schemas.openxmlformats.org/spreadsheetml/2006/main" count="369" uniqueCount="150">
  <si>
    <t>順位</t>
  </si>
  <si>
    <t>(勝敗)</t>
  </si>
  <si>
    <t>勝敗</t>
    <rPh sb="0" eb="2">
      <t>ショウハイ</t>
    </rPh>
    <phoneticPr fontId="21"/>
  </si>
  <si>
    <t>得失ｾｯﾄ</t>
    <rPh sb="0" eb="2">
      <t>トクシツ</t>
    </rPh>
    <phoneticPr fontId="21"/>
  </si>
  <si>
    <t>得失点</t>
    <rPh sb="0" eb="2">
      <t>トクシツ</t>
    </rPh>
    <rPh sb="2" eb="3">
      <t>テン</t>
    </rPh>
    <phoneticPr fontId="21"/>
  </si>
  <si>
    <t>勝</t>
    <rPh sb="0" eb="1">
      <t>カチ</t>
    </rPh>
    <phoneticPr fontId="21"/>
  </si>
  <si>
    <t>敗</t>
    <rPh sb="0" eb="1">
      <t>ハイ</t>
    </rPh>
    <phoneticPr fontId="21"/>
  </si>
  <si>
    <t>失</t>
    <rPh sb="0" eb="1">
      <t>シツ</t>
    </rPh>
    <phoneticPr fontId="21"/>
  </si>
  <si>
    <t>差</t>
    <rPh sb="0" eb="1">
      <t>サ</t>
    </rPh>
    <phoneticPr fontId="21"/>
  </si>
  <si>
    <t>勝</t>
    <rPh sb="0" eb="1">
      <t>カ</t>
    </rPh>
    <phoneticPr fontId="21"/>
  </si>
  <si>
    <t>男子２部優勝</t>
    <rPh sb="0" eb="2">
      <t>ダンシ</t>
    </rPh>
    <rPh sb="3" eb="4">
      <t>ブ</t>
    </rPh>
    <rPh sb="4" eb="6">
      <t>ユウショウ</t>
    </rPh>
    <phoneticPr fontId="2"/>
  </si>
  <si>
    <t>男子３部優勝</t>
    <rPh sb="0" eb="2">
      <t>ダンシ</t>
    </rPh>
    <rPh sb="3" eb="4">
      <t>ブ</t>
    </rPh>
    <rPh sb="4" eb="6">
      <t>ユウショウ</t>
    </rPh>
    <phoneticPr fontId="2"/>
  </si>
  <si>
    <t>男子３部準優勝</t>
    <rPh sb="0" eb="2">
      <t>ダンシ</t>
    </rPh>
    <rPh sb="3" eb="4">
      <t>ブ</t>
    </rPh>
    <rPh sb="4" eb="7">
      <t>ジュンユウショウ</t>
    </rPh>
    <phoneticPr fontId="2"/>
  </si>
  <si>
    <t>得</t>
    <phoneticPr fontId="21"/>
  </si>
  <si>
    <t>男子２部準優勝</t>
    <rPh sb="0" eb="2">
      <t>ダンシ</t>
    </rPh>
    <rPh sb="3" eb="4">
      <t>ブ</t>
    </rPh>
    <rPh sb="4" eb="7">
      <t>ジュンユウショウ</t>
    </rPh>
    <phoneticPr fontId="2"/>
  </si>
  <si>
    <t>TEAM BLOWIN</t>
  </si>
  <si>
    <t>男子２部</t>
    <phoneticPr fontId="21"/>
  </si>
  <si>
    <t>男子２部Ａ</t>
    <rPh sb="0" eb="2">
      <t>ダンシ</t>
    </rPh>
    <phoneticPr fontId="21"/>
  </si>
  <si>
    <t>21点3ｹﾞｰﾑ</t>
    <rPh sb="2" eb="3">
      <t>テン</t>
    </rPh>
    <phoneticPr fontId="2"/>
  </si>
  <si>
    <t>男子初心者優勝</t>
    <rPh sb="0" eb="2">
      <t>ダンシ</t>
    </rPh>
    <rPh sb="2" eb="5">
      <t>ショシンシャ</t>
    </rPh>
    <rPh sb="5" eb="7">
      <t>ユウショウ</t>
    </rPh>
    <phoneticPr fontId="2"/>
  </si>
  <si>
    <t>男子初心者準優勝</t>
    <rPh sb="0" eb="2">
      <t>ダンシ</t>
    </rPh>
    <rPh sb="2" eb="5">
      <t>ショシンシャ</t>
    </rPh>
    <rPh sb="5" eb="8">
      <t>ジュンユウショウ</t>
    </rPh>
    <phoneticPr fontId="2"/>
  </si>
  <si>
    <t>女子４部優勝</t>
    <rPh sb="0" eb="2">
      <t>ジョシ</t>
    </rPh>
    <rPh sb="3" eb="4">
      <t>ブ</t>
    </rPh>
    <rPh sb="4" eb="6">
      <t>ユウショウ</t>
    </rPh>
    <phoneticPr fontId="2"/>
  </si>
  <si>
    <t>女子４部準優勝</t>
    <rPh sb="0" eb="2">
      <t>ジョシ</t>
    </rPh>
    <rPh sb="3" eb="4">
      <t>ブ</t>
    </rPh>
    <rPh sb="4" eb="7">
      <t>ジュンユウショウ</t>
    </rPh>
    <phoneticPr fontId="2"/>
  </si>
  <si>
    <t>ﾊﾟﾝﾊﾟｰｽﾚﾝｼﾞｬｰ</t>
  </si>
  <si>
    <t>男子初心者</t>
    <rPh sb="0" eb="2">
      <t>ダンシ</t>
    </rPh>
    <rPh sb="2" eb="5">
      <t>ショシンシャ</t>
    </rPh>
    <phoneticPr fontId="21"/>
  </si>
  <si>
    <t>近藤英樹</t>
    <rPh sb="0" eb="2">
      <t>コンドウ</t>
    </rPh>
    <rPh sb="2" eb="4">
      <t>ヒデキ</t>
    </rPh>
    <phoneticPr fontId="1"/>
  </si>
  <si>
    <t>yonden</t>
  </si>
  <si>
    <t>男子２部 優勝</t>
    <rPh sb="0" eb="2">
      <t>ダンシ</t>
    </rPh>
    <rPh sb="3" eb="4">
      <t>ブ</t>
    </rPh>
    <rPh sb="5" eb="7">
      <t>ユウショウ</t>
    </rPh>
    <phoneticPr fontId="2"/>
  </si>
  <si>
    <t>男子３部 優勝</t>
    <rPh sb="0" eb="2">
      <t>ダンシ</t>
    </rPh>
    <rPh sb="3" eb="4">
      <t>ブ</t>
    </rPh>
    <rPh sb="5" eb="7">
      <t>ユウショウ</t>
    </rPh>
    <phoneticPr fontId="2"/>
  </si>
  <si>
    <t>男子初心者 優勝</t>
    <rPh sb="0" eb="2">
      <t>ダンシ</t>
    </rPh>
    <rPh sb="2" eb="5">
      <t>ショシンシャ</t>
    </rPh>
    <rPh sb="6" eb="8">
      <t>ユウショウ</t>
    </rPh>
    <phoneticPr fontId="2"/>
  </si>
  <si>
    <t>男子２部 準優勝</t>
    <rPh sb="0" eb="2">
      <t>ダンシ</t>
    </rPh>
    <rPh sb="3" eb="4">
      <t>ブ</t>
    </rPh>
    <rPh sb="5" eb="8">
      <t>ジュンユウショウ</t>
    </rPh>
    <phoneticPr fontId="2"/>
  </si>
  <si>
    <t>男子３部 準優勝</t>
    <rPh sb="0" eb="2">
      <t>ダンシ</t>
    </rPh>
    <rPh sb="3" eb="4">
      <t>ブ</t>
    </rPh>
    <rPh sb="5" eb="6">
      <t>ジュン</t>
    </rPh>
    <rPh sb="6" eb="8">
      <t>ユウショウ</t>
    </rPh>
    <phoneticPr fontId="2"/>
  </si>
  <si>
    <t>男子初心者 準優勝</t>
    <rPh sb="0" eb="2">
      <t>ダンシ</t>
    </rPh>
    <rPh sb="2" eb="5">
      <t>ショシンシャ</t>
    </rPh>
    <rPh sb="6" eb="7">
      <t>ジュン</t>
    </rPh>
    <rPh sb="7" eb="9">
      <t>ユウショウ</t>
    </rPh>
    <phoneticPr fontId="2"/>
  </si>
  <si>
    <t>女子４部 優勝</t>
    <rPh sb="0" eb="2">
      <t>ジョシ</t>
    </rPh>
    <rPh sb="3" eb="4">
      <t>ブ</t>
    </rPh>
    <rPh sb="5" eb="7">
      <t>ユウショウ</t>
    </rPh>
    <phoneticPr fontId="2"/>
  </si>
  <si>
    <t>女子４部 準優勝</t>
    <rPh sb="0" eb="2">
      <t>ジョシ</t>
    </rPh>
    <rPh sb="3" eb="4">
      <t>ブ</t>
    </rPh>
    <rPh sb="5" eb="6">
      <t>ジュン</t>
    </rPh>
    <rPh sb="6" eb="8">
      <t>ユウショウ</t>
    </rPh>
    <phoneticPr fontId="2"/>
  </si>
  <si>
    <t>男子４部準優勝</t>
    <rPh sb="0" eb="2">
      <t>ダンシ</t>
    </rPh>
    <rPh sb="3" eb="4">
      <t>ブ</t>
    </rPh>
    <rPh sb="4" eb="7">
      <t>ジュンユウショウ</t>
    </rPh>
    <phoneticPr fontId="2"/>
  </si>
  <si>
    <t>男子４部優勝</t>
    <rPh sb="0" eb="2">
      <t>ダンシ</t>
    </rPh>
    <rPh sb="3" eb="4">
      <t>ブ</t>
    </rPh>
    <rPh sb="4" eb="6">
      <t>ユウショウ</t>
    </rPh>
    <phoneticPr fontId="2"/>
  </si>
  <si>
    <t>男子２部Ｂ</t>
    <rPh sb="0" eb="2">
      <t>ダンシ</t>
    </rPh>
    <phoneticPr fontId="21"/>
  </si>
  <si>
    <t>B1</t>
    <phoneticPr fontId="21"/>
  </si>
  <si>
    <t>A2</t>
    <phoneticPr fontId="21"/>
  </si>
  <si>
    <t>B2</t>
    <phoneticPr fontId="21"/>
  </si>
  <si>
    <t>（2位あがり）</t>
    <phoneticPr fontId="21"/>
  </si>
  <si>
    <t>A1</t>
    <phoneticPr fontId="21"/>
  </si>
  <si>
    <t>男子３部</t>
    <rPh sb="3" eb="4">
      <t>ブ</t>
    </rPh>
    <phoneticPr fontId="21"/>
  </si>
  <si>
    <t>男子４部</t>
    <phoneticPr fontId="21"/>
  </si>
  <si>
    <t>女子４部</t>
    <rPh sb="0" eb="2">
      <t>ジョシ</t>
    </rPh>
    <phoneticPr fontId="21"/>
  </si>
  <si>
    <t>男子３部</t>
    <rPh sb="0" eb="2">
      <t>ダンシ</t>
    </rPh>
    <phoneticPr fontId="21"/>
  </si>
  <si>
    <t>男子初心者</t>
    <rPh sb="0" eb="5">
      <t>ダンシショシンシャ</t>
    </rPh>
    <phoneticPr fontId="21"/>
  </si>
  <si>
    <t>鈴木慎也</t>
    <rPh sb="0" eb="2">
      <t>スズキ</t>
    </rPh>
    <rPh sb="2" eb="4">
      <t>シンヤ</t>
    </rPh>
    <phoneticPr fontId="1"/>
  </si>
  <si>
    <t>清水実歩</t>
    <rPh sb="0" eb="2">
      <t>シミズ</t>
    </rPh>
    <rPh sb="2" eb="4">
      <t>ミホ</t>
    </rPh>
    <phoneticPr fontId="1"/>
  </si>
  <si>
    <t>眞鍋浩二</t>
    <rPh sb="0" eb="4">
      <t>マナベコウジ</t>
    </rPh>
    <phoneticPr fontId="1"/>
  </si>
  <si>
    <t>関川クラブ</t>
    <rPh sb="0" eb="2">
      <t>セキカワ</t>
    </rPh>
    <phoneticPr fontId="1"/>
  </si>
  <si>
    <t>仙波史也</t>
    <rPh sb="0" eb="4">
      <t>センバフミヤ</t>
    </rPh>
    <phoneticPr fontId="1"/>
  </si>
  <si>
    <t>関川クラブ</t>
  </si>
  <si>
    <t>加地龍太</t>
    <rPh sb="0" eb="2">
      <t>カジ</t>
    </rPh>
    <rPh sb="2" eb="4">
      <t>リュウタ</t>
    </rPh>
    <phoneticPr fontId="1"/>
  </si>
  <si>
    <t>加地まどか</t>
    <rPh sb="0" eb="2">
      <t>カジ</t>
    </rPh>
    <phoneticPr fontId="1"/>
  </si>
  <si>
    <t>脇大翼</t>
    <rPh sb="0" eb="1">
      <t>ワキ</t>
    </rPh>
    <rPh sb="1" eb="2">
      <t>ダイ</t>
    </rPh>
    <rPh sb="2" eb="3">
      <t>ツバサ</t>
    </rPh>
    <phoneticPr fontId="1"/>
  </si>
  <si>
    <t>森宏次郎</t>
    <rPh sb="0" eb="1">
      <t>モリ</t>
    </rPh>
    <rPh sb="1" eb="3">
      <t>コウジ</t>
    </rPh>
    <rPh sb="3" eb="4">
      <t>ロウ</t>
    </rPh>
    <phoneticPr fontId="1"/>
  </si>
  <si>
    <t>south club</t>
  </si>
  <si>
    <t>伊藤洸弥</t>
    <rPh sb="0" eb="2">
      <t>イトウ</t>
    </rPh>
    <rPh sb="2" eb="4">
      <t>コウヤ</t>
    </rPh>
    <phoneticPr fontId="1"/>
  </si>
  <si>
    <t>粟井美鈴</t>
    <rPh sb="0" eb="2">
      <t>アワイ</t>
    </rPh>
    <rPh sb="2" eb="4">
      <t>ミスズ</t>
    </rPh>
    <phoneticPr fontId="1"/>
  </si>
  <si>
    <t>木村圭一</t>
    <rPh sb="0" eb="2">
      <t>キムラ</t>
    </rPh>
    <rPh sb="2" eb="4">
      <t>ケイイチ</t>
    </rPh>
    <phoneticPr fontId="1"/>
  </si>
  <si>
    <t>酒商ながはら</t>
    <rPh sb="0" eb="2">
      <t>サケショウ</t>
    </rPh>
    <phoneticPr fontId="1"/>
  </si>
  <si>
    <t>酒商ながはら</t>
  </si>
  <si>
    <t>矢野司</t>
    <rPh sb="0" eb="2">
      <t>ヤノ</t>
    </rPh>
    <rPh sb="2" eb="3">
      <t>ツカサ</t>
    </rPh>
    <phoneticPr fontId="1"/>
  </si>
  <si>
    <t>石川竜郎</t>
    <rPh sb="0" eb="4">
      <t>イシカワタツオ</t>
    </rPh>
    <phoneticPr fontId="1"/>
  </si>
  <si>
    <t>内田大登</t>
    <rPh sb="0" eb="2">
      <t>ウチダ</t>
    </rPh>
    <rPh sb="2" eb="3">
      <t>ダイ</t>
    </rPh>
    <rPh sb="3" eb="4">
      <t>ノボル</t>
    </rPh>
    <phoneticPr fontId="1"/>
  </si>
  <si>
    <t>川上美優</t>
    <rPh sb="0" eb="2">
      <t>カワカミ</t>
    </rPh>
    <rPh sb="2" eb="4">
      <t>ミユ</t>
    </rPh>
    <phoneticPr fontId="1"/>
  </si>
  <si>
    <t>長原芽美</t>
    <rPh sb="0" eb="2">
      <t>ナガハラ</t>
    </rPh>
    <rPh sb="2" eb="4">
      <t>メグミ</t>
    </rPh>
    <phoneticPr fontId="1"/>
  </si>
  <si>
    <t>長野祐也</t>
    <rPh sb="0" eb="2">
      <t>ナガノ</t>
    </rPh>
    <rPh sb="2" eb="4">
      <t>ユウヤ</t>
    </rPh>
    <phoneticPr fontId="1"/>
  </si>
  <si>
    <t>川之江クラブ</t>
    <rPh sb="0" eb="3">
      <t>カワノエ</t>
    </rPh>
    <phoneticPr fontId="1"/>
  </si>
  <si>
    <t>川之江クラブ</t>
  </si>
  <si>
    <t>窪田浬</t>
    <rPh sb="0" eb="3">
      <t>クボタカイリ</t>
    </rPh>
    <phoneticPr fontId="1"/>
  </si>
  <si>
    <t>大西右恭</t>
    <rPh sb="0" eb="2">
      <t>オオニシ</t>
    </rPh>
    <rPh sb="2" eb="3">
      <t>ミギ</t>
    </rPh>
    <rPh sb="3" eb="4">
      <t>キョウ</t>
    </rPh>
    <phoneticPr fontId="1"/>
  </si>
  <si>
    <t>坂上想磨</t>
    <rPh sb="0" eb="2">
      <t>サカガミ</t>
    </rPh>
    <rPh sb="2" eb="3">
      <t>オモ</t>
    </rPh>
    <rPh sb="3" eb="4">
      <t>マ</t>
    </rPh>
    <phoneticPr fontId="1"/>
  </si>
  <si>
    <t>新居浜工業高校</t>
    <rPh sb="0" eb="3">
      <t>ニイハマ</t>
    </rPh>
    <rPh sb="3" eb="5">
      <t>コウギョウ</t>
    </rPh>
    <rPh sb="5" eb="7">
      <t>コウコウ</t>
    </rPh>
    <phoneticPr fontId="1"/>
  </si>
  <si>
    <t>土居中</t>
    <rPh sb="0" eb="3">
      <t>ドイチュウ</t>
    </rPh>
    <phoneticPr fontId="1"/>
  </si>
  <si>
    <t>眞鍋頼斗</t>
    <rPh sb="0" eb="2">
      <t>マナベ</t>
    </rPh>
    <rPh sb="2" eb="3">
      <t>ライ</t>
    </rPh>
    <rPh sb="3" eb="4">
      <t>ト</t>
    </rPh>
    <phoneticPr fontId="1"/>
  </si>
  <si>
    <t>ムーニーマン</t>
  </si>
  <si>
    <t>菅原凌駕</t>
    <rPh sb="0" eb="4">
      <t>スガハラリョウガ</t>
    </rPh>
    <phoneticPr fontId="1"/>
  </si>
  <si>
    <t>今井教室</t>
    <rPh sb="0" eb="4">
      <t>イマイキョウシツ</t>
    </rPh>
    <phoneticPr fontId="1"/>
  </si>
  <si>
    <t>續木雅仁</t>
    <rPh sb="0" eb="2">
      <t>ツズキキ</t>
    </rPh>
    <rPh sb="2" eb="3">
      <t>マサ</t>
    </rPh>
    <rPh sb="3" eb="4">
      <t>ジン</t>
    </rPh>
    <phoneticPr fontId="1"/>
  </si>
  <si>
    <t>池内義幸</t>
    <rPh sb="0" eb="2">
      <t>イケウチ</t>
    </rPh>
    <rPh sb="2" eb="3">
      <t>ヨシ</t>
    </rPh>
    <rPh sb="3" eb="4">
      <t>ユキ</t>
    </rPh>
    <phoneticPr fontId="1"/>
  </si>
  <si>
    <t>郭昊</t>
    <rPh sb="0" eb="1">
      <t>カク</t>
    </rPh>
    <rPh sb="1" eb="2">
      <t>ソラ</t>
    </rPh>
    <phoneticPr fontId="1"/>
  </si>
  <si>
    <t>妻鳥バドミントン会</t>
    <rPh sb="0" eb="2">
      <t>メンドリ</t>
    </rPh>
    <rPh sb="8" eb="9">
      <t>カイ</t>
    </rPh>
    <phoneticPr fontId="1"/>
  </si>
  <si>
    <t>横内博之</t>
    <rPh sb="0" eb="2">
      <t>ヨコウチ</t>
    </rPh>
    <rPh sb="2" eb="4">
      <t>ヒロユキ</t>
    </rPh>
    <phoneticPr fontId="1"/>
  </si>
  <si>
    <t>妻鳥バドミントン会</t>
  </si>
  <si>
    <t>續木友葵</t>
    <rPh sb="0" eb="2">
      <t>ツズキキ</t>
    </rPh>
    <rPh sb="2" eb="3">
      <t>ユウ</t>
    </rPh>
    <rPh sb="3" eb="4">
      <t>アオイ</t>
    </rPh>
    <phoneticPr fontId="1"/>
  </si>
  <si>
    <t>鎌田晴</t>
    <rPh sb="0" eb="2">
      <t>カマタ</t>
    </rPh>
    <rPh sb="2" eb="3">
      <t>ハレ</t>
    </rPh>
    <phoneticPr fontId="1"/>
  </si>
  <si>
    <t>石原結人</t>
    <rPh sb="0" eb="2">
      <t>イシハラ</t>
    </rPh>
    <rPh sb="2" eb="3">
      <t>ユ</t>
    </rPh>
    <rPh sb="3" eb="4">
      <t>ヒト</t>
    </rPh>
    <phoneticPr fontId="1"/>
  </si>
  <si>
    <t>川上真聖</t>
    <rPh sb="0" eb="2">
      <t>カワカミ</t>
    </rPh>
    <rPh sb="2" eb="3">
      <t>シン</t>
    </rPh>
    <rPh sb="3" eb="4">
      <t>セイ</t>
    </rPh>
    <phoneticPr fontId="1"/>
  </si>
  <si>
    <t>土居中</t>
  </si>
  <si>
    <t>笹野芽生</t>
    <rPh sb="0" eb="2">
      <t>ササノ</t>
    </rPh>
    <rPh sb="2" eb="3">
      <t>メ</t>
    </rPh>
    <rPh sb="3" eb="4">
      <t>ウ</t>
    </rPh>
    <phoneticPr fontId="1"/>
  </si>
  <si>
    <t>土居中女子</t>
    <rPh sb="0" eb="3">
      <t>ドイチュウ</t>
    </rPh>
    <rPh sb="3" eb="5">
      <t>ジョシ</t>
    </rPh>
    <phoneticPr fontId="1"/>
  </si>
  <si>
    <t>石水梨羽</t>
    <rPh sb="0" eb="2">
      <t>イシミズ</t>
    </rPh>
    <rPh sb="2" eb="3">
      <t>リ</t>
    </rPh>
    <rPh sb="3" eb="4">
      <t>ハネ</t>
    </rPh>
    <phoneticPr fontId="1"/>
  </si>
  <si>
    <t>土居中女子</t>
  </si>
  <si>
    <t>山内莉橙</t>
    <rPh sb="0" eb="2">
      <t>ヤマウチ</t>
    </rPh>
    <rPh sb="2" eb="3">
      <t>リ</t>
    </rPh>
    <rPh sb="3" eb="4">
      <t>ダイダイ</t>
    </rPh>
    <phoneticPr fontId="1"/>
  </si>
  <si>
    <t>白木彩夏</t>
    <rPh sb="0" eb="2">
      <t>シラキ</t>
    </rPh>
    <rPh sb="2" eb="3">
      <t>アヤ</t>
    </rPh>
    <rPh sb="3" eb="4">
      <t>ナツ</t>
    </rPh>
    <phoneticPr fontId="1"/>
  </si>
  <si>
    <t>佐伯寿望愛</t>
    <rPh sb="0" eb="2">
      <t>サイキ</t>
    </rPh>
    <rPh sb="2" eb="3">
      <t>コトブキ</t>
    </rPh>
    <rPh sb="3" eb="4">
      <t>ノゾミ</t>
    </rPh>
    <rPh sb="4" eb="5">
      <t>アイ</t>
    </rPh>
    <phoneticPr fontId="1"/>
  </si>
  <si>
    <t>加地和佳奈</t>
    <rPh sb="0" eb="2">
      <t>カジ</t>
    </rPh>
    <rPh sb="2" eb="3">
      <t>カズ</t>
    </rPh>
    <rPh sb="3" eb="4">
      <t>カ</t>
    </rPh>
    <rPh sb="4" eb="5">
      <t>ナ</t>
    </rPh>
    <phoneticPr fontId="1"/>
  </si>
  <si>
    <t>髙橋理夢</t>
    <rPh sb="0" eb="4">
      <t>タカハシリユメ</t>
    </rPh>
    <phoneticPr fontId="1"/>
  </si>
  <si>
    <t>星加結心</t>
    <rPh sb="0" eb="2">
      <t>ホシカ</t>
    </rPh>
    <rPh sb="2" eb="3">
      <t>ケツ</t>
    </rPh>
    <rPh sb="3" eb="4">
      <t>ココロ</t>
    </rPh>
    <phoneticPr fontId="1"/>
  </si>
  <si>
    <t>村上稜真</t>
    <rPh sb="0" eb="2">
      <t>ムラカミ</t>
    </rPh>
    <rPh sb="2" eb="4">
      <t>リョウマ</t>
    </rPh>
    <phoneticPr fontId="1"/>
  </si>
  <si>
    <t>吉富一登</t>
    <rPh sb="0" eb="2">
      <t>ヨシトミ</t>
    </rPh>
    <rPh sb="2" eb="4">
      <t>イチト</t>
    </rPh>
    <phoneticPr fontId="1"/>
  </si>
  <si>
    <t>曽根悠斗</t>
    <rPh sb="0" eb="2">
      <t>ソネ</t>
    </rPh>
    <rPh sb="2" eb="4">
      <t>ハルト</t>
    </rPh>
    <phoneticPr fontId="1"/>
  </si>
  <si>
    <t>玉井源起</t>
    <rPh sb="0" eb="2">
      <t>タマイ</t>
    </rPh>
    <rPh sb="2" eb="3">
      <t>ゲン</t>
    </rPh>
    <rPh sb="3" eb="4">
      <t>キ</t>
    </rPh>
    <phoneticPr fontId="1"/>
  </si>
  <si>
    <t>山内賢信</t>
    <rPh sb="0" eb="2">
      <t>ヤマウチ</t>
    </rPh>
    <rPh sb="2" eb="4">
      <t>ケンシン</t>
    </rPh>
    <phoneticPr fontId="1"/>
  </si>
  <si>
    <t>船越亘留</t>
    <rPh sb="0" eb="3">
      <t>フナコシワタル</t>
    </rPh>
    <rPh sb="3" eb="4">
      <t>トメ</t>
    </rPh>
    <phoneticPr fontId="1"/>
  </si>
  <si>
    <t>藤田徠聖</t>
    <rPh sb="0" eb="2">
      <t>フジタ</t>
    </rPh>
    <rPh sb="2" eb="4">
      <t>ライセイ</t>
    </rPh>
    <phoneticPr fontId="1"/>
  </si>
  <si>
    <t>真鍋颯太</t>
    <rPh sb="0" eb="2">
      <t>マナベ</t>
    </rPh>
    <rPh sb="2" eb="4">
      <t>ソウタ</t>
    </rPh>
    <phoneticPr fontId="1"/>
  </si>
  <si>
    <t>第9回　初太郎杯 市内バドミントン大会</t>
    <rPh sb="0" eb="1">
      <t>ダイ</t>
    </rPh>
    <rPh sb="2" eb="3">
      <t>カイ</t>
    </rPh>
    <rPh sb="4" eb="7">
      <t>ハツタロウ</t>
    </rPh>
    <rPh sb="7" eb="8">
      <t>ハイ</t>
    </rPh>
    <rPh sb="9" eb="11">
      <t>シナイ</t>
    </rPh>
    <rPh sb="17" eb="19">
      <t>タイカイ</t>
    </rPh>
    <phoneticPr fontId="2"/>
  </si>
  <si>
    <t>男子４部 優勝</t>
    <rPh sb="0" eb="2">
      <t>ダンシ</t>
    </rPh>
    <rPh sb="3" eb="4">
      <t>ブ</t>
    </rPh>
    <rPh sb="5" eb="7">
      <t>ユウショウ</t>
    </rPh>
    <phoneticPr fontId="2"/>
  </si>
  <si>
    <t>男子４部 準優勝</t>
    <rPh sb="0" eb="2">
      <t>ダンシ</t>
    </rPh>
    <rPh sb="3" eb="4">
      <t>ブ</t>
    </rPh>
    <rPh sb="5" eb="6">
      <t>ジュン</t>
    </rPh>
    <rPh sb="6" eb="8">
      <t>ユウショウ</t>
    </rPh>
    <phoneticPr fontId="2"/>
  </si>
  <si>
    <t>－</t>
    <phoneticPr fontId="2"/>
  </si>
  <si>
    <t>柚山治</t>
  </si>
  <si>
    <t>尾上哲也</t>
    <rPh sb="0" eb="2">
      <t>オガミ</t>
    </rPh>
    <rPh sb="2" eb="4">
      <t>テツヤ</t>
    </rPh>
    <phoneticPr fontId="2"/>
  </si>
  <si>
    <t>佐伯真里恵</t>
    <rPh sb="0" eb="2">
      <t>サエキ</t>
    </rPh>
    <rPh sb="2" eb="3">
      <t>マコト</t>
    </rPh>
    <rPh sb="3" eb="5">
      <t>リエ</t>
    </rPh>
    <phoneticPr fontId="1"/>
  </si>
  <si>
    <t>内田大登</t>
  </si>
  <si>
    <t>ﾊﾟﾝﾊﾟｰｽﾚﾝｼﾞｬｰ</t>
    <phoneticPr fontId="2"/>
  </si>
  <si>
    <t>土居中女子</t>
    <phoneticPr fontId="2"/>
  </si>
  <si>
    <t>1</t>
    <phoneticPr fontId="2"/>
  </si>
  <si>
    <t>2</t>
    <phoneticPr fontId="2"/>
  </si>
  <si>
    <t>4</t>
    <phoneticPr fontId="2"/>
  </si>
  <si>
    <t>3</t>
    <phoneticPr fontId="2"/>
  </si>
  <si>
    <t>4</t>
    <phoneticPr fontId="2"/>
  </si>
  <si>
    <t>2</t>
    <phoneticPr fontId="2"/>
  </si>
  <si>
    <t>5</t>
    <phoneticPr fontId="2"/>
  </si>
  <si>
    <t>郭昊</t>
  </si>
  <si>
    <t>令和5年6月11日（日）　川之江体育館　参加人数50名</t>
    <rPh sb="0" eb="2">
      <t>レイワ</t>
    </rPh>
    <rPh sb="3" eb="4">
      <t>ネン</t>
    </rPh>
    <rPh sb="5" eb="6">
      <t>ガツ</t>
    </rPh>
    <rPh sb="8" eb="9">
      <t>ヒ</t>
    </rPh>
    <rPh sb="10" eb="11">
      <t>ヒ</t>
    </rPh>
    <rPh sb="13" eb="16">
      <t>カワノエ</t>
    </rPh>
    <rPh sb="16" eb="19">
      <t>タイイクカン</t>
    </rPh>
    <rPh sb="20" eb="22">
      <t>サンカ</t>
    </rPh>
    <rPh sb="22" eb="24">
      <t>ニンズウ</t>
    </rPh>
    <rPh sb="26" eb="27">
      <t>メイ</t>
    </rPh>
    <phoneticPr fontId="2"/>
  </si>
  <si>
    <t>川上美優</t>
  </si>
  <si>
    <t>曽根悠斗</t>
  </si>
  <si>
    <t>長原芽美</t>
  </si>
  <si>
    <t>横内博之</t>
  </si>
  <si>
    <t>玉井源起</t>
  </si>
  <si>
    <t>眞鍋頼斗</t>
  </si>
  <si>
    <t>續木友葵</t>
  </si>
  <si>
    <t>山内賢信</t>
  </si>
  <si>
    <t>菅原凌駕</t>
  </si>
  <si>
    <t>鎌田晴</t>
  </si>
  <si>
    <t>船越亘留</t>
  </si>
  <si>
    <t>笹野芽生</t>
  </si>
  <si>
    <t>石水梨羽</t>
  </si>
  <si>
    <t>山内莉橙</t>
  </si>
  <si>
    <t>白木彩夏</t>
  </si>
  <si>
    <t>鈴木慎也</t>
  </si>
  <si>
    <t>清水実歩</t>
  </si>
  <si>
    <t>石川竜郎</t>
  </si>
  <si>
    <t>1試合28分計算で丁度くらい。但し２部はファイナルが多く、2部の決勝だけ残り、15時過ぎにゲーム完了。</t>
    <rPh sb="1" eb="3">
      <t>シアイ</t>
    </rPh>
    <rPh sb="5" eb="6">
      <t>フン</t>
    </rPh>
    <rPh sb="6" eb="8">
      <t>ケイサン</t>
    </rPh>
    <rPh sb="9" eb="11">
      <t>チョウド</t>
    </rPh>
    <rPh sb="15" eb="16">
      <t>タダ</t>
    </rPh>
    <rPh sb="26" eb="27">
      <t>オオ</t>
    </rPh>
    <rPh sb="30" eb="31">
      <t>ブ</t>
    </rPh>
    <rPh sb="32" eb="34">
      <t>ケッショウ</t>
    </rPh>
    <rPh sb="36" eb="37">
      <t>ノコ</t>
    </rPh>
    <rPh sb="42" eb="43">
      <t>ス</t>
    </rPh>
    <rPh sb="48" eb="50">
      <t>カンリョウ</t>
    </rPh>
    <phoneticPr fontId="2"/>
  </si>
  <si>
    <t>15：30頃解散。</t>
    <rPh sb="5" eb="6">
      <t>コロ</t>
    </rPh>
    <rPh sb="6" eb="8">
      <t>カイサン</t>
    </rPh>
    <phoneticPr fontId="2"/>
  </si>
  <si>
    <t>大会で４コート使用。１コート交流会用（5名参加）、１コート練習コートとした。（全部で６面準備）</t>
    <rPh sb="0" eb="2">
      <t>タイカイ</t>
    </rPh>
    <rPh sb="7" eb="9">
      <t>シヨウ</t>
    </rPh>
    <rPh sb="14" eb="17">
      <t>コウリュウカイ</t>
    </rPh>
    <rPh sb="17" eb="18">
      <t>ヨウ</t>
    </rPh>
    <rPh sb="20" eb="21">
      <t>メイ</t>
    </rPh>
    <rPh sb="21" eb="23">
      <t>サンカ</t>
    </rPh>
    <rPh sb="29" eb="31">
      <t>レンシュウ</t>
    </rPh>
    <rPh sb="39" eb="41">
      <t>ゼンブ</t>
    </rPh>
    <rPh sb="43" eb="44">
      <t>メン</t>
    </rPh>
    <rPh sb="44" eb="46">
      <t>ジュンビ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</si>
</sst>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(&quot;@&quot;)&quot;"/>
    <numFmt numFmtId="177" formatCode="\-"/>
    <numFmt numFmtId="178" formatCode="&quot;&quot;@&quot;位&quot;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標準明朝"/>
      <family val="1"/>
      <charset val="128"/>
    </font>
    <font>
      <sz val="10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2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22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5.5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 applyBorder="0"/>
    <xf numFmtId="0" fontId="1" fillId="0" borderId="0"/>
    <xf numFmtId="0" fontId="1" fillId="0" borderId="0">
      <alignment vertical="center"/>
    </xf>
    <xf numFmtId="0" fontId="1" fillId="0" borderId="0"/>
    <xf numFmtId="0" fontId="19" fillId="0" borderId="0" applyBorder="0"/>
    <xf numFmtId="0" fontId="47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 applyBorder="0"/>
  </cellStyleXfs>
  <cellXfs count="356">
    <xf numFmtId="0" fontId="0" fillId="0" borderId="0" xfId="0">
      <alignment vertical="center"/>
    </xf>
    <xf numFmtId="0" fontId="30" fillId="24" borderId="10" xfId="45" applyFont="1" applyFill="1" applyBorder="1" applyAlignment="1">
      <alignment horizontal="center" shrinkToFit="1"/>
    </xf>
    <xf numFmtId="0" fontId="30" fillId="24" borderId="11" xfId="45" applyFont="1" applyFill="1" applyBorder="1" applyAlignment="1">
      <alignment horizontal="center" shrinkToFit="1"/>
    </xf>
    <xf numFmtId="0" fontId="30" fillId="24" borderId="12" xfId="45" applyFont="1" applyFill="1" applyBorder="1" applyAlignment="1">
      <alignment horizontal="center" shrinkToFit="1"/>
    </xf>
    <xf numFmtId="0" fontId="29" fillId="24" borderId="0" xfId="45" applyFont="1" applyFill="1" applyAlignment="1">
      <alignment vertical="center"/>
    </xf>
    <xf numFmtId="38" fontId="33" fillId="24" borderId="13" xfId="34" applyFont="1" applyFill="1" applyBorder="1" applyAlignment="1">
      <alignment horizontal="right" vertical="center" shrinkToFit="1"/>
    </xf>
    <xf numFmtId="38" fontId="33" fillId="24" borderId="14" xfId="34" applyFont="1" applyFill="1" applyBorder="1" applyAlignment="1">
      <alignment horizontal="right" vertical="center" shrinkToFit="1"/>
    </xf>
    <xf numFmtId="38" fontId="33" fillId="24" borderId="15" xfId="34" applyFont="1" applyFill="1" applyBorder="1" applyAlignment="1">
      <alignment horizontal="right" vertical="center" shrinkToFit="1"/>
    </xf>
    <xf numFmtId="38" fontId="33" fillId="24" borderId="16" xfId="34" applyFont="1" applyFill="1" applyBorder="1" applyAlignment="1">
      <alignment horizontal="right" vertical="center" shrinkToFit="1"/>
    </xf>
    <xf numFmtId="38" fontId="33" fillId="24" borderId="0" xfId="34" applyFont="1" applyFill="1" applyBorder="1" applyAlignment="1">
      <alignment horizontal="right" vertical="center" shrinkToFit="1"/>
    </xf>
    <xf numFmtId="38" fontId="33" fillId="24" borderId="17" xfId="34" applyFont="1" applyFill="1" applyBorder="1" applyAlignment="1">
      <alignment horizontal="right" vertical="center" shrinkToFit="1"/>
    </xf>
    <xf numFmtId="0" fontId="34" fillId="24" borderId="0" xfId="45" applyFont="1" applyFill="1" applyAlignment="1">
      <alignment vertical="center" shrinkToFit="1"/>
    </xf>
    <xf numFmtId="0" fontId="30" fillId="24" borderId="10" xfId="45" applyFont="1" applyFill="1" applyBorder="1" applyAlignment="1">
      <alignment shrinkToFit="1"/>
    </xf>
    <xf numFmtId="0" fontId="30" fillId="24" borderId="11" xfId="45" applyFont="1" applyFill="1" applyBorder="1" applyAlignment="1">
      <alignment shrinkToFit="1"/>
    </xf>
    <xf numFmtId="38" fontId="30" fillId="24" borderId="11" xfId="34" applyFont="1" applyFill="1" applyBorder="1" applyAlignment="1">
      <alignment shrinkToFit="1"/>
    </xf>
    <xf numFmtId="38" fontId="30" fillId="24" borderId="12" xfId="34" applyFont="1" applyFill="1" applyBorder="1" applyAlignment="1">
      <alignment shrinkToFit="1"/>
    </xf>
    <xf numFmtId="0" fontId="30" fillId="24" borderId="12" xfId="45" applyFont="1" applyFill="1" applyBorder="1" applyAlignment="1">
      <alignment shrinkToFit="1"/>
    </xf>
    <xf numFmtId="0" fontId="30" fillId="24" borderId="14" xfId="45" applyFont="1" applyFill="1" applyBorder="1" applyAlignment="1">
      <alignment horizontal="right" vertical="center" shrinkToFit="1"/>
    </xf>
    <xf numFmtId="177" fontId="30" fillId="24" borderId="14" xfId="45" applyNumberFormat="1" applyFont="1" applyFill="1" applyBorder="1" applyAlignment="1">
      <alignment horizontal="right" vertical="center" shrinkToFit="1"/>
    </xf>
    <xf numFmtId="0" fontId="30" fillId="24" borderId="18" xfId="45" applyFont="1" applyFill="1" applyBorder="1" applyAlignment="1">
      <alignment horizontal="right" vertical="center" shrinkToFit="1"/>
    </xf>
    <xf numFmtId="0" fontId="30" fillId="24" borderId="15" xfId="45" applyFont="1" applyFill="1" applyBorder="1" applyAlignment="1">
      <alignment horizontal="right" vertical="center" shrinkToFit="1"/>
    </xf>
    <xf numFmtId="0" fontId="30" fillId="24" borderId="19" xfId="45" applyFont="1" applyFill="1" applyBorder="1" applyAlignment="1">
      <alignment shrinkToFit="1"/>
    </xf>
    <xf numFmtId="0" fontId="30" fillId="24" borderId="0" xfId="45" applyFont="1" applyFill="1" applyBorder="1" applyAlignment="1">
      <alignment shrinkToFit="1"/>
    </xf>
    <xf numFmtId="38" fontId="30" fillId="24" borderId="19" xfId="45" applyNumberFormat="1" applyFont="1" applyFill="1" applyBorder="1" applyAlignment="1">
      <alignment shrinkToFit="1"/>
    </xf>
    <xf numFmtId="38" fontId="30" fillId="24" borderId="0" xfId="34" applyFont="1" applyFill="1" applyBorder="1" applyAlignment="1">
      <alignment shrinkToFit="1"/>
    </xf>
    <xf numFmtId="38" fontId="30" fillId="24" borderId="20" xfId="34" applyFont="1" applyFill="1" applyBorder="1" applyAlignment="1">
      <alignment shrinkToFit="1"/>
    </xf>
    <xf numFmtId="0" fontId="30" fillId="24" borderId="20" xfId="45" applyFont="1" applyFill="1" applyBorder="1" applyAlignment="1">
      <alignment shrinkToFit="1"/>
    </xf>
    <xf numFmtId="0" fontId="30" fillId="24" borderId="0" xfId="45" applyFont="1" applyFill="1" applyBorder="1" applyAlignment="1">
      <alignment horizontal="right" vertical="center" shrinkToFit="1"/>
    </xf>
    <xf numFmtId="177" fontId="30" fillId="24" borderId="0" xfId="45" applyNumberFormat="1" applyFont="1" applyFill="1" applyBorder="1" applyAlignment="1">
      <alignment horizontal="right" vertical="center" shrinkToFit="1"/>
    </xf>
    <xf numFmtId="0" fontId="30" fillId="24" borderId="21" xfId="45" applyFont="1" applyFill="1" applyBorder="1" applyAlignment="1">
      <alignment horizontal="right" vertical="center" shrinkToFit="1"/>
    </xf>
    <xf numFmtId="0" fontId="30" fillId="24" borderId="17" xfId="45" applyFont="1" applyFill="1" applyBorder="1" applyAlignment="1">
      <alignment horizontal="right" vertical="center" shrinkToFit="1"/>
    </xf>
    <xf numFmtId="176" fontId="29" fillId="24" borderId="0" xfId="45" applyNumberFormat="1" applyFont="1" applyFill="1" applyBorder="1" applyAlignment="1">
      <alignment vertical="center" shrinkToFit="1"/>
    </xf>
    <xf numFmtId="0" fontId="30" fillId="24" borderId="22" xfId="45" applyFont="1" applyFill="1" applyBorder="1" applyAlignment="1">
      <alignment horizontal="right" vertical="center" shrinkToFit="1"/>
    </xf>
    <xf numFmtId="177" fontId="30" fillId="24" borderId="22" xfId="45" applyNumberFormat="1" applyFont="1" applyFill="1" applyBorder="1" applyAlignment="1">
      <alignment horizontal="right" vertical="center" shrinkToFit="1"/>
    </xf>
    <xf numFmtId="0" fontId="30" fillId="24" borderId="23" xfId="45" applyFont="1" applyFill="1" applyBorder="1" applyAlignment="1">
      <alignment horizontal="right" vertical="center" shrinkToFit="1"/>
    </xf>
    <xf numFmtId="0" fontId="30" fillId="24" borderId="24" xfId="45" applyFont="1" applyFill="1" applyBorder="1" applyAlignment="1">
      <alignment horizontal="right" vertical="center" shrinkToFit="1"/>
    </xf>
    <xf numFmtId="0" fontId="30" fillId="25" borderId="0" xfId="45" applyFont="1" applyFill="1" applyBorder="1" applyAlignment="1">
      <alignment horizontal="right" vertical="center" shrinkToFit="1"/>
    </xf>
    <xf numFmtId="0" fontId="30" fillId="25" borderId="21" xfId="45" applyFont="1" applyFill="1" applyBorder="1" applyAlignment="1">
      <alignment horizontal="right" vertical="center" shrinkToFit="1"/>
    </xf>
    <xf numFmtId="0" fontId="30" fillId="25" borderId="22" xfId="45" applyFont="1" applyFill="1" applyBorder="1" applyAlignment="1">
      <alignment horizontal="right" vertical="center" shrinkToFit="1"/>
    </xf>
    <xf numFmtId="0" fontId="30" fillId="25" borderId="23" xfId="45" applyFont="1" applyFill="1" applyBorder="1" applyAlignment="1">
      <alignment horizontal="right" vertical="center" shrinkToFit="1"/>
    </xf>
    <xf numFmtId="0" fontId="29" fillId="24" borderId="17" xfId="45" applyFont="1" applyFill="1" applyBorder="1" applyAlignment="1">
      <alignment horizontal="left" vertical="center" shrinkToFit="1"/>
    </xf>
    <xf numFmtId="0" fontId="30" fillId="24" borderId="26" xfId="45" applyFont="1" applyFill="1" applyBorder="1" applyAlignment="1">
      <alignment shrinkToFit="1"/>
    </xf>
    <xf numFmtId="0" fontId="30" fillId="24" borderId="27" xfId="45" applyFont="1" applyFill="1" applyBorder="1" applyAlignment="1">
      <alignment shrinkToFit="1"/>
    </xf>
    <xf numFmtId="38" fontId="30" fillId="24" borderId="27" xfId="34" applyFont="1" applyFill="1" applyBorder="1" applyAlignment="1">
      <alignment shrinkToFit="1"/>
    </xf>
    <xf numFmtId="38" fontId="30" fillId="24" borderId="28" xfId="34" applyFont="1" applyFill="1" applyBorder="1" applyAlignment="1">
      <alignment shrinkToFit="1"/>
    </xf>
    <xf numFmtId="0" fontId="30" fillId="24" borderId="28" xfId="45" applyFont="1" applyFill="1" applyBorder="1" applyAlignment="1">
      <alignment shrinkToFit="1"/>
    </xf>
    <xf numFmtId="0" fontId="30" fillId="25" borderId="29" xfId="45" applyFont="1" applyFill="1" applyBorder="1" applyAlignment="1">
      <alignment horizontal="right" vertical="center" shrinkToFit="1"/>
    </xf>
    <xf numFmtId="177" fontId="30" fillId="24" borderId="29" xfId="45" applyNumberFormat="1" applyFont="1" applyFill="1" applyBorder="1" applyAlignment="1">
      <alignment horizontal="right" vertical="center" shrinkToFit="1"/>
    </xf>
    <xf numFmtId="0" fontId="30" fillId="25" borderId="30" xfId="45" applyFont="1" applyFill="1" applyBorder="1" applyAlignment="1">
      <alignment horizontal="right" vertical="center" shrinkToFit="1"/>
    </xf>
    <xf numFmtId="0" fontId="30" fillId="24" borderId="29" xfId="45" applyFont="1" applyFill="1" applyBorder="1" applyAlignment="1">
      <alignment horizontal="right" vertical="center" shrinkToFit="1"/>
    </xf>
    <xf numFmtId="0" fontId="30" fillId="24" borderId="31" xfId="45" applyFont="1" applyFill="1" applyBorder="1" applyAlignment="1">
      <alignment horizontal="right" vertical="center" shrinkToFit="1"/>
    </xf>
    <xf numFmtId="0" fontId="30" fillId="25" borderId="0" xfId="45" quotePrefix="1" applyFont="1" applyFill="1" applyBorder="1" applyAlignment="1">
      <alignment horizontal="right" vertical="center" shrinkToFit="1"/>
    </xf>
    <xf numFmtId="0" fontId="30" fillId="25" borderId="32" xfId="45" applyFont="1" applyFill="1" applyBorder="1" applyAlignment="1">
      <alignment horizontal="right" vertical="center" shrinkToFit="1"/>
    </xf>
    <xf numFmtId="177" fontId="30" fillId="24" borderId="32" xfId="45" applyNumberFormat="1" applyFont="1" applyFill="1" applyBorder="1" applyAlignment="1">
      <alignment horizontal="right" vertical="center" shrinkToFit="1"/>
    </xf>
    <xf numFmtId="0" fontId="30" fillId="24" borderId="33" xfId="45" applyFont="1" applyFill="1" applyBorder="1" applyAlignment="1">
      <alignment horizontal="center" shrinkToFit="1"/>
    </xf>
    <xf numFmtId="0" fontId="30" fillId="24" borderId="34" xfId="45" applyFont="1" applyFill="1" applyBorder="1" applyAlignment="1">
      <alignment horizontal="center" shrinkToFit="1"/>
    </xf>
    <xf numFmtId="0" fontId="30" fillId="24" borderId="35" xfId="45" applyFont="1" applyFill="1" applyBorder="1" applyAlignment="1">
      <alignment horizontal="center" shrinkToFit="1"/>
    </xf>
    <xf numFmtId="0" fontId="30" fillId="24" borderId="27" xfId="45" applyFont="1" applyFill="1" applyBorder="1" applyAlignment="1">
      <alignment horizontal="center" shrinkToFit="1"/>
    </xf>
    <xf numFmtId="0" fontId="30" fillId="24" borderId="28" xfId="45" applyFont="1" applyFill="1" applyBorder="1" applyAlignment="1">
      <alignment horizontal="center" shrinkToFit="1"/>
    </xf>
    <xf numFmtId="0" fontId="30" fillId="24" borderId="19" xfId="45" applyFont="1" applyFill="1" applyBorder="1" applyAlignment="1">
      <alignment horizontal="center" shrinkToFit="1"/>
    </xf>
    <xf numFmtId="0" fontId="30" fillId="24" borderId="0" xfId="45" applyFont="1" applyFill="1" applyBorder="1" applyAlignment="1">
      <alignment horizontal="center" shrinkToFit="1"/>
    </xf>
    <xf numFmtId="38" fontId="30" fillId="24" borderId="19" xfId="45" applyNumberFormat="1" applyFont="1" applyFill="1" applyBorder="1" applyAlignment="1">
      <alignment horizontal="center" shrinkToFit="1"/>
    </xf>
    <xf numFmtId="38" fontId="30" fillId="24" borderId="0" xfId="34" applyFont="1" applyFill="1" applyBorder="1" applyAlignment="1">
      <alignment horizontal="center" shrinkToFit="1"/>
    </xf>
    <xf numFmtId="38" fontId="30" fillId="24" borderId="20" xfId="34" applyFont="1" applyFill="1" applyBorder="1" applyAlignment="1">
      <alignment horizontal="center" shrinkToFit="1"/>
    </xf>
    <xf numFmtId="0" fontId="30" fillId="24" borderId="20" xfId="45" applyFont="1" applyFill="1" applyBorder="1" applyAlignment="1">
      <alignment horizontal="center" shrinkToFit="1"/>
    </xf>
    <xf numFmtId="0" fontId="30" fillId="24" borderId="26" xfId="45" applyFont="1" applyFill="1" applyBorder="1" applyAlignment="1">
      <alignment horizontal="center" shrinkToFit="1"/>
    </xf>
    <xf numFmtId="0" fontId="30" fillId="24" borderId="30" xfId="45" applyFont="1" applyFill="1" applyBorder="1" applyAlignment="1">
      <alignment horizontal="right" vertical="center" shrinkToFit="1"/>
    </xf>
    <xf numFmtId="0" fontId="30" fillId="25" borderId="36" xfId="45" applyFont="1" applyFill="1" applyBorder="1" applyAlignment="1">
      <alignment horizontal="right" vertical="center" shrinkToFit="1"/>
    </xf>
    <xf numFmtId="177" fontId="36" fillId="27" borderId="0" xfId="49" applyNumberFormat="1" applyFont="1" applyFill="1" applyBorder="1" applyAlignment="1">
      <alignment horizontal="right" vertical="center" shrinkToFit="1"/>
    </xf>
    <xf numFmtId="177" fontId="40" fillId="27" borderId="0" xfId="49" applyNumberFormat="1" applyFont="1" applyFill="1" applyBorder="1" applyAlignment="1">
      <alignment horizontal="left" vertical="top" shrinkToFit="1"/>
    </xf>
    <xf numFmtId="177" fontId="36" fillId="27" borderId="0" xfId="49" applyNumberFormat="1" applyFont="1" applyFill="1" applyBorder="1" applyAlignment="1">
      <alignment horizontal="right" vertical="center"/>
    </xf>
    <xf numFmtId="0" fontId="40" fillId="27" borderId="0" xfId="49" applyFont="1" applyFill="1" applyBorder="1" applyAlignment="1">
      <alignment horizontal="left" vertical="top" shrinkToFit="1"/>
    </xf>
    <xf numFmtId="0" fontId="36" fillId="27" borderId="0" xfId="49" applyFont="1" applyFill="1" applyBorder="1" applyAlignment="1">
      <alignment horizontal="right" vertical="center" shrinkToFit="1"/>
    </xf>
    <xf numFmtId="0" fontId="36" fillId="27" borderId="0" xfId="49" applyFont="1" applyFill="1" applyBorder="1" applyAlignment="1">
      <alignment horizontal="right" vertical="center"/>
    </xf>
    <xf numFmtId="0" fontId="3" fillId="27" borderId="0" xfId="45" applyFont="1" applyFill="1" applyAlignment="1">
      <alignment vertical="center"/>
    </xf>
    <xf numFmtId="0" fontId="37" fillId="27" borderId="0" xfId="45" applyFont="1" applyFill="1" applyAlignment="1">
      <alignment vertical="center"/>
    </xf>
    <xf numFmtId="0" fontId="23" fillId="27" borderId="0" xfId="45" applyFont="1" applyFill="1" applyAlignment="1">
      <alignment vertical="center"/>
    </xf>
    <xf numFmtId="0" fontId="22" fillId="27" borderId="0" xfId="45" applyFont="1" applyFill="1" applyAlignment="1">
      <alignment vertical="center"/>
    </xf>
    <xf numFmtId="0" fontId="24" fillId="27" borderId="0" xfId="45" applyFont="1" applyFill="1" applyAlignment="1">
      <alignment vertical="center"/>
    </xf>
    <xf numFmtId="0" fontId="25" fillId="27" borderId="0" xfId="45" applyFont="1" applyFill="1" applyAlignment="1">
      <alignment vertical="center"/>
    </xf>
    <xf numFmtId="0" fontId="42" fillId="27" borderId="0" xfId="45" applyFont="1" applyFill="1" applyAlignment="1">
      <alignment vertical="center"/>
    </xf>
    <xf numFmtId="0" fontId="3" fillId="27" borderId="0" xfId="45" applyFont="1" applyFill="1" applyBorder="1" applyAlignment="1">
      <alignment vertical="center"/>
    </xf>
    <xf numFmtId="0" fontId="26" fillId="27" borderId="0" xfId="45" applyFont="1" applyFill="1" applyBorder="1" applyAlignment="1">
      <alignment vertical="center"/>
    </xf>
    <xf numFmtId="0" fontId="15" fillId="27" borderId="0" xfId="45" applyFont="1" applyFill="1" applyAlignment="1">
      <alignment vertical="center"/>
    </xf>
    <xf numFmtId="0" fontId="26" fillId="27" borderId="0" xfId="45" applyFont="1" applyFill="1" applyAlignment="1">
      <alignment vertical="center" shrinkToFit="1"/>
    </xf>
    <xf numFmtId="0" fontId="29" fillId="27" borderId="17" xfId="45" applyFont="1" applyFill="1" applyBorder="1" applyAlignment="1">
      <alignment horizontal="left" vertical="center" shrinkToFit="1"/>
    </xf>
    <xf numFmtId="176" fontId="29" fillId="27" borderId="0" xfId="45" applyNumberFormat="1" applyFont="1" applyFill="1" applyBorder="1" applyAlignment="1">
      <alignment vertical="center" shrinkToFit="1"/>
    </xf>
    <xf numFmtId="0" fontId="30" fillId="27" borderId="0" xfId="45" applyFont="1" applyFill="1" applyBorder="1" applyAlignment="1">
      <alignment horizontal="center" shrinkToFit="1"/>
    </xf>
    <xf numFmtId="0" fontId="29" fillId="27" borderId="31" xfId="45" applyFont="1" applyFill="1" applyBorder="1" applyAlignment="1">
      <alignment vertical="center" shrinkToFit="1"/>
    </xf>
    <xf numFmtId="0" fontId="29" fillId="27" borderId="0" xfId="45" applyFont="1" applyFill="1" applyBorder="1" applyAlignment="1">
      <alignment horizontal="center" vertical="center" shrinkToFit="1"/>
    </xf>
    <xf numFmtId="176" fontId="29" fillId="27" borderId="22" xfId="45" applyNumberFormat="1" applyFont="1" applyFill="1" applyBorder="1" applyAlignment="1">
      <alignment vertical="center" shrinkToFit="1"/>
    </xf>
    <xf numFmtId="0" fontId="29" fillId="27" borderId="29" xfId="45" applyFont="1" applyFill="1" applyBorder="1" applyAlignment="1">
      <alignment horizontal="center" vertical="center" shrinkToFit="1"/>
    </xf>
    <xf numFmtId="0" fontId="29" fillId="27" borderId="17" xfId="45" applyFont="1" applyFill="1" applyBorder="1" applyAlignment="1">
      <alignment vertical="center" shrinkToFit="1"/>
    </xf>
    <xf numFmtId="0" fontId="29" fillId="27" borderId="24" xfId="45" applyFont="1" applyFill="1" applyBorder="1" applyAlignment="1">
      <alignment vertical="center" shrinkToFit="1"/>
    </xf>
    <xf numFmtId="0" fontId="29" fillId="27" borderId="15" xfId="45" applyFont="1" applyFill="1" applyBorder="1" applyAlignment="1">
      <alignment vertical="center" shrinkToFit="1"/>
    </xf>
    <xf numFmtId="0" fontId="29" fillId="27" borderId="14" xfId="45" applyFont="1" applyFill="1" applyBorder="1" applyAlignment="1">
      <alignment horizontal="center" vertical="center" shrinkToFit="1"/>
    </xf>
    <xf numFmtId="0" fontId="39" fillId="27" borderId="0" xfId="45" applyFont="1" applyFill="1" applyBorder="1" applyAlignment="1">
      <alignment horizontal="left" vertical="center" shrinkToFit="1"/>
    </xf>
    <xf numFmtId="0" fontId="38" fillId="27" borderId="0" xfId="45" applyFont="1" applyFill="1" applyBorder="1" applyAlignment="1">
      <alignment horizontal="left" vertical="center" shrinkToFit="1"/>
    </xf>
    <xf numFmtId="0" fontId="34" fillId="27" borderId="0" xfId="45" applyFont="1" applyFill="1" applyAlignment="1">
      <alignment vertical="center" shrinkToFit="1"/>
    </xf>
    <xf numFmtId="0" fontId="29" fillId="27" borderId="0" xfId="45" applyFont="1" applyFill="1" applyBorder="1" applyAlignment="1">
      <alignment horizontal="left" vertical="center" shrinkToFit="1"/>
    </xf>
    <xf numFmtId="177" fontId="30" fillId="27" borderId="0" xfId="45" applyNumberFormat="1" applyFont="1" applyFill="1" applyBorder="1" applyAlignment="1">
      <alignment horizontal="left" vertical="center" shrinkToFit="1"/>
    </xf>
    <xf numFmtId="176" fontId="29" fillId="27" borderId="25" xfId="45" applyNumberFormat="1" applyFont="1" applyFill="1" applyBorder="1" applyAlignment="1">
      <alignment vertical="center" shrinkToFit="1"/>
    </xf>
    <xf numFmtId="0" fontId="3" fillId="27" borderId="0" xfId="45" applyFont="1" applyFill="1" applyAlignment="1">
      <alignment horizontal="left" vertical="center"/>
    </xf>
    <xf numFmtId="0" fontId="3" fillId="27" borderId="0" xfId="45" applyFont="1" applyFill="1" applyAlignment="1">
      <alignment horizontal="left" vertical="center" shrinkToFit="1"/>
    </xf>
    <xf numFmtId="0" fontId="30" fillId="27" borderId="0" xfId="45" applyFont="1" applyFill="1" applyBorder="1" applyAlignment="1">
      <alignment horizontal="left" vertical="center" shrinkToFit="1"/>
    </xf>
    <xf numFmtId="0" fontId="25" fillId="27" borderId="0" xfId="45" applyFont="1" applyFill="1" applyBorder="1" applyAlignment="1">
      <alignment horizontal="left" vertical="center"/>
    </xf>
    <xf numFmtId="0" fontId="46" fillId="27" borderId="0" xfId="0" applyFont="1" applyFill="1">
      <alignment vertical="center"/>
    </xf>
    <xf numFmtId="0" fontId="3" fillId="27" borderId="0" xfId="0" applyFont="1" applyFill="1">
      <alignment vertical="center"/>
    </xf>
    <xf numFmtId="0" fontId="31" fillId="27" borderId="0" xfId="45" applyFont="1" applyFill="1" applyAlignment="1">
      <alignment horizontal="right"/>
    </xf>
    <xf numFmtId="0" fontId="29" fillId="27" borderId="0" xfId="45" applyFont="1" applyFill="1" applyBorder="1" applyAlignment="1">
      <alignment horizontal="center" vertical="center"/>
    </xf>
    <xf numFmtId="0" fontId="25" fillId="27" borderId="0" xfId="45" applyFont="1" applyFill="1" applyAlignment="1">
      <alignment horizontal="left" vertical="center"/>
    </xf>
    <xf numFmtId="0" fontId="48" fillId="27" borderId="0" xfId="45" applyFont="1" applyFill="1"/>
    <xf numFmtId="0" fontId="30" fillId="27" borderId="0" xfId="45" applyFont="1" applyFill="1" applyBorder="1" applyAlignment="1">
      <alignment horizontal="right" vertical="center" shrinkToFit="1"/>
    </xf>
    <xf numFmtId="0" fontId="30" fillId="27" borderId="0" xfId="45" applyFont="1" applyFill="1" applyBorder="1" applyAlignment="1">
      <alignment horizontal="center" vertical="center" shrinkToFit="1"/>
    </xf>
    <xf numFmtId="0" fontId="3" fillId="27" borderId="74" xfId="45" applyFont="1" applyFill="1" applyBorder="1" applyAlignment="1">
      <alignment vertical="center"/>
    </xf>
    <xf numFmtId="0" fontId="38" fillId="27" borderId="74" xfId="45" applyFont="1" applyFill="1" applyBorder="1" applyAlignment="1">
      <alignment horizontal="left" vertical="center" shrinkToFit="1"/>
    </xf>
    <xf numFmtId="0" fontId="29" fillId="27" borderId="74" xfId="45" applyFont="1" applyFill="1" applyBorder="1" applyAlignment="1">
      <alignment horizontal="center" vertical="center" shrinkToFit="1"/>
    </xf>
    <xf numFmtId="0" fontId="29" fillId="27" borderId="74" xfId="45" applyFont="1" applyFill="1" applyBorder="1" applyAlignment="1">
      <alignment horizontal="center" vertical="center"/>
    </xf>
    <xf numFmtId="0" fontId="34" fillId="27" borderId="74" xfId="45" applyFont="1" applyFill="1" applyBorder="1" applyAlignment="1">
      <alignment vertical="center" shrinkToFit="1"/>
    </xf>
    <xf numFmtId="0" fontId="30" fillId="27" borderId="74" xfId="45" applyFont="1" applyFill="1" applyBorder="1" applyAlignment="1">
      <alignment horizontal="center" shrinkToFit="1"/>
    </xf>
    <xf numFmtId="0" fontId="3" fillId="27" borderId="0" xfId="45" applyFont="1" applyFill="1" applyBorder="1" applyAlignment="1">
      <alignment horizontal="right" vertical="top"/>
    </xf>
    <xf numFmtId="0" fontId="29" fillId="27" borderId="0" xfId="45" applyFont="1" applyFill="1" applyBorder="1" applyAlignment="1">
      <alignment vertical="center" shrinkToFit="1"/>
    </xf>
    <xf numFmtId="0" fontId="50" fillId="27" borderId="0" xfId="45" applyFont="1" applyFill="1" applyAlignment="1">
      <alignment vertical="center"/>
    </xf>
    <xf numFmtId="0" fontId="45" fillId="27" borderId="0" xfId="45" applyFont="1" applyFill="1" applyAlignment="1">
      <alignment vertical="center"/>
    </xf>
    <xf numFmtId="178" fontId="36" fillId="27" borderId="0" xfId="45" applyNumberFormat="1" applyFont="1" applyFill="1" applyBorder="1" applyAlignment="1">
      <alignment vertical="center" shrinkToFit="1"/>
    </xf>
    <xf numFmtId="0" fontId="36" fillId="27" borderId="0" xfId="49" applyFont="1" applyFill="1" applyBorder="1" applyAlignment="1">
      <alignment vertical="center"/>
    </xf>
    <xf numFmtId="0" fontId="36" fillId="27" borderId="0" xfId="49" applyFont="1" applyFill="1" applyBorder="1" applyAlignment="1">
      <alignment vertical="center" shrinkToFit="1"/>
    </xf>
    <xf numFmtId="0" fontId="29" fillId="24" borderId="31" xfId="45" applyFont="1" applyFill="1" applyBorder="1" applyAlignment="1">
      <alignment vertical="center" shrinkToFit="1"/>
    </xf>
    <xf numFmtId="0" fontId="29" fillId="24" borderId="0" xfId="45" applyFont="1" applyFill="1" applyBorder="1" applyAlignment="1">
      <alignment horizontal="center" vertical="center" shrinkToFit="1"/>
    </xf>
    <xf numFmtId="176" fontId="29" fillId="24" borderId="22" xfId="45" applyNumberFormat="1" applyFont="1" applyFill="1" applyBorder="1" applyAlignment="1">
      <alignment vertical="center" shrinkToFit="1"/>
    </xf>
    <xf numFmtId="0" fontId="29" fillId="24" borderId="29" xfId="45" applyFont="1" applyFill="1" applyBorder="1" applyAlignment="1">
      <alignment horizontal="center" vertical="center" shrinkToFit="1"/>
    </xf>
    <xf numFmtId="0" fontId="29" fillId="24" borderId="17" xfId="45" applyFont="1" applyFill="1" applyBorder="1" applyAlignment="1">
      <alignment vertical="center" shrinkToFit="1"/>
    </xf>
    <xf numFmtId="0" fontId="29" fillId="24" borderId="24" xfId="45" applyFont="1" applyFill="1" applyBorder="1" applyAlignment="1">
      <alignment vertical="center" shrinkToFit="1"/>
    </xf>
    <xf numFmtId="0" fontId="29" fillId="24" borderId="15" xfId="45" applyFont="1" applyFill="1" applyBorder="1" applyAlignment="1">
      <alignment vertical="center" shrinkToFit="1"/>
    </xf>
    <xf numFmtId="0" fontId="29" fillId="24" borderId="14" xfId="45" applyFont="1" applyFill="1" applyBorder="1" applyAlignment="1">
      <alignment horizontal="center" vertical="center" shrinkToFit="1"/>
    </xf>
    <xf numFmtId="0" fontId="49" fillId="27" borderId="0" xfId="45" applyFont="1" applyFill="1" applyBorder="1"/>
    <xf numFmtId="0" fontId="29" fillId="27" borderId="0" xfId="45" applyFont="1" applyFill="1"/>
    <xf numFmtId="0" fontId="51" fillId="27" borderId="0" xfId="45" applyFont="1" applyFill="1" applyAlignment="1">
      <alignment vertical="center"/>
    </xf>
    <xf numFmtId="0" fontId="29" fillId="27" borderId="0" xfId="45" applyFont="1" applyFill="1" applyAlignment="1">
      <alignment vertical="center"/>
    </xf>
    <xf numFmtId="0" fontId="52" fillId="27" borderId="0" xfId="45" applyFont="1" applyFill="1" applyAlignment="1">
      <alignment vertical="center"/>
    </xf>
    <xf numFmtId="0" fontId="41" fillId="27" borderId="0" xfId="45" applyFont="1" applyFill="1" applyAlignment="1">
      <alignment vertical="center"/>
    </xf>
    <xf numFmtId="0" fontId="40" fillId="27" borderId="0" xfId="45" applyFont="1" applyFill="1" applyBorder="1"/>
    <xf numFmtId="0" fontId="28" fillId="27" borderId="0" xfId="45" applyFont="1" applyFill="1"/>
    <xf numFmtId="0" fontId="35" fillId="28" borderId="71" xfId="0" applyFont="1" applyFill="1" applyBorder="1" applyAlignment="1">
      <alignment horizontal="center" vertical="center" shrinkToFit="1"/>
    </xf>
    <xf numFmtId="38" fontId="35" fillId="28" borderId="72" xfId="33" applyFont="1" applyFill="1" applyBorder="1" applyAlignment="1">
      <alignment vertical="center" shrinkToFit="1"/>
    </xf>
    <xf numFmtId="0" fontId="35" fillId="28" borderId="75" xfId="0" applyFont="1" applyFill="1" applyBorder="1" applyAlignment="1">
      <alignment horizontal="center" vertical="center" shrinkToFit="1"/>
    </xf>
    <xf numFmtId="38" fontId="35" fillId="28" borderId="76" xfId="33" applyFont="1" applyFill="1" applyBorder="1" applyAlignment="1">
      <alignment vertical="center" shrinkToFit="1"/>
    </xf>
    <xf numFmtId="0" fontId="35" fillId="26" borderId="71" xfId="0" applyFont="1" applyFill="1" applyBorder="1" applyAlignment="1">
      <alignment horizontal="center" vertical="center" shrinkToFit="1"/>
    </xf>
    <xf numFmtId="0" fontId="35" fillId="26" borderId="75" xfId="0" applyFont="1" applyFill="1" applyBorder="1" applyAlignment="1">
      <alignment horizontal="center" vertical="center" shrinkToFit="1"/>
    </xf>
    <xf numFmtId="0" fontId="3" fillId="27" borderId="0" xfId="0" applyFont="1" applyFill="1" applyAlignment="1">
      <alignment vertical="center" shrinkToFit="1"/>
    </xf>
    <xf numFmtId="0" fontId="3" fillId="0" borderId="0" xfId="0" applyFont="1">
      <alignment vertical="center"/>
    </xf>
    <xf numFmtId="0" fontId="31" fillId="27" borderId="0" xfId="0" applyFont="1" applyFill="1" applyAlignment="1">
      <alignment vertical="center" shrinkToFit="1"/>
    </xf>
    <xf numFmtId="0" fontId="31" fillId="24" borderId="0" xfId="0" applyFont="1" applyFill="1">
      <alignment vertical="center"/>
    </xf>
    <xf numFmtId="0" fontId="31" fillId="0" borderId="0" xfId="0" applyFont="1">
      <alignment vertical="center"/>
    </xf>
    <xf numFmtId="0" fontId="39" fillId="27" borderId="74" xfId="45" applyFont="1" applyFill="1" applyBorder="1" applyAlignment="1">
      <alignment horizontal="left" vertical="center" shrinkToFit="1"/>
    </xf>
    <xf numFmtId="0" fontId="54" fillId="27" borderId="0" xfId="45" applyFont="1" applyFill="1" applyBorder="1" applyAlignment="1">
      <alignment vertical="center" shrinkToFit="1"/>
    </xf>
    <xf numFmtId="0" fontId="34" fillId="27" borderId="78" xfId="45" applyFont="1" applyFill="1" applyBorder="1" applyAlignment="1">
      <alignment vertical="center" shrinkToFit="1"/>
    </xf>
    <xf numFmtId="0" fontId="3" fillId="27" borderId="78" xfId="45" applyFont="1" applyFill="1" applyBorder="1" applyAlignment="1">
      <alignment vertical="center"/>
    </xf>
    <xf numFmtId="0" fontId="40" fillId="27" borderId="0" xfId="49" applyFont="1" applyFill="1" applyBorder="1" applyAlignment="1">
      <alignment vertical="top" shrinkToFit="1"/>
    </xf>
    <xf numFmtId="0" fontId="29" fillId="24" borderId="15" xfId="45" applyFont="1" applyFill="1" applyBorder="1" applyAlignment="1">
      <alignment vertical="center"/>
    </xf>
    <xf numFmtId="0" fontId="54" fillId="27" borderId="40" xfId="45" applyFont="1" applyFill="1" applyBorder="1" applyAlignment="1">
      <alignment vertical="center" shrinkToFit="1"/>
    </xf>
    <xf numFmtId="0" fontId="54" fillId="27" borderId="29" xfId="45" applyFont="1" applyFill="1" applyBorder="1" applyAlignment="1">
      <alignment vertical="center" shrinkToFit="1"/>
    </xf>
    <xf numFmtId="0" fontId="54" fillId="27" borderId="88" xfId="45" applyFont="1" applyFill="1" applyBorder="1" applyAlignment="1">
      <alignment vertical="center" shrinkToFit="1"/>
    </xf>
    <xf numFmtId="0" fontId="54" fillId="27" borderId="89" xfId="45" applyFont="1" applyFill="1" applyBorder="1" applyAlignment="1">
      <alignment vertical="center" shrinkToFit="1"/>
    </xf>
    <xf numFmtId="0" fontId="54" fillId="27" borderId="42" xfId="45" applyFont="1" applyFill="1" applyBorder="1" applyAlignment="1">
      <alignment vertical="center" shrinkToFit="1"/>
    </xf>
    <xf numFmtId="0" fontId="54" fillId="27" borderId="22" xfId="45" applyFont="1" applyFill="1" applyBorder="1" applyAlignment="1">
      <alignment vertical="center" shrinkToFit="1"/>
    </xf>
    <xf numFmtId="0" fontId="54" fillId="27" borderId="41" xfId="45" applyFont="1" applyFill="1" applyBorder="1" applyAlignment="1">
      <alignment vertical="center" shrinkToFit="1"/>
    </xf>
    <xf numFmtId="0" fontId="54" fillId="27" borderId="0" xfId="45" applyFont="1" applyFill="1" applyAlignment="1">
      <alignment vertical="center"/>
    </xf>
    <xf numFmtId="0" fontId="48" fillId="27" borderId="0" xfId="45" applyFont="1" applyFill="1" applyAlignment="1">
      <alignment vertical="center"/>
    </xf>
    <xf numFmtId="0" fontId="43" fillId="27" borderId="0" xfId="45" applyFont="1" applyFill="1" applyAlignment="1">
      <alignment vertical="center"/>
    </xf>
    <xf numFmtId="0" fontId="54" fillId="27" borderId="0" xfId="45" applyFont="1" applyFill="1" applyBorder="1" applyAlignment="1">
      <alignment vertical="center"/>
    </xf>
    <xf numFmtId="0" fontId="54" fillId="27" borderId="0" xfId="45" applyFont="1" applyFill="1" applyAlignment="1">
      <alignment vertical="center" shrinkToFit="1"/>
    </xf>
    <xf numFmtId="0" fontId="31" fillId="27" borderId="0" xfId="0" applyFont="1" applyFill="1">
      <alignment vertical="center"/>
    </xf>
    <xf numFmtId="0" fontId="29" fillId="27" borderId="78" xfId="45" applyFont="1" applyFill="1" applyBorder="1" applyAlignment="1">
      <alignment horizontal="left" vertical="center" shrinkToFit="1"/>
    </xf>
    <xf numFmtId="176" fontId="29" fillId="27" borderId="78" xfId="45" applyNumberFormat="1" applyFont="1" applyFill="1" applyBorder="1" applyAlignment="1">
      <alignment vertical="center" shrinkToFit="1"/>
    </xf>
    <xf numFmtId="0" fontId="36" fillId="27" borderId="78" xfId="49" applyFont="1" applyFill="1" applyBorder="1" applyAlignment="1">
      <alignment horizontal="right" vertical="center"/>
    </xf>
    <xf numFmtId="177" fontId="36" fillId="27" borderId="78" xfId="49" applyNumberFormat="1" applyFont="1" applyFill="1" applyBorder="1" applyAlignment="1">
      <alignment horizontal="right" vertical="center"/>
    </xf>
    <xf numFmtId="0" fontId="36" fillId="27" borderId="78" xfId="49" applyFont="1" applyFill="1" applyBorder="1" applyAlignment="1">
      <alignment vertical="center"/>
    </xf>
    <xf numFmtId="0" fontId="40" fillId="27" borderId="78" xfId="49" applyFont="1" applyFill="1" applyBorder="1" applyAlignment="1">
      <alignment horizontal="left" vertical="top" shrinkToFit="1"/>
    </xf>
    <xf numFmtId="177" fontId="40" fillId="27" borderId="78" xfId="49" applyNumberFormat="1" applyFont="1" applyFill="1" applyBorder="1" applyAlignment="1">
      <alignment horizontal="left" vertical="top" shrinkToFit="1"/>
    </xf>
    <xf numFmtId="0" fontId="40" fillId="27" borderId="78" xfId="49" applyFont="1" applyFill="1" applyBorder="1" applyAlignment="1">
      <alignment vertical="top" shrinkToFit="1"/>
    </xf>
    <xf numFmtId="178" fontId="36" fillId="27" borderId="78" xfId="45" applyNumberFormat="1" applyFont="1" applyFill="1" applyBorder="1" applyAlignment="1">
      <alignment vertical="center" shrinkToFit="1"/>
    </xf>
    <xf numFmtId="0" fontId="22" fillId="27" borderId="78" xfId="45" applyFont="1" applyFill="1" applyBorder="1" applyAlignment="1">
      <alignment vertical="center"/>
    </xf>
    <xf numFmtId="38" fontId="35" fillId="26" borderId="72" xfId="33" applyFont="1" applyFill="1" applyBorder="1" applyAlignment="1">
      <alignment horizontal="center" vertical="center" shrinkToFit="1"/>
    </xf>
    <xf numFmtId="38" fontId="35" fillId="26" borderId="76" xfId="33" applyFont="1" applyFill="1" applyBorder="1" applyAlignment="1">
      <alignment horizontal="center" vertical="center" shrinkToFit="1"/>
    </xf>
    <xf numFmtId="0" fontId="33" fillId="24" borderId="0" xfId="45" applyFont="1" applyFill="1" applyAlignment="1">
      <alignment vertical="center" shrinkToFit="1"/>
    </xf>
    <xf numFmtId="0" fontId="54" fillId="27" borderId="103" xfId="45" applyFont="1" applyFill="1" applyBorder="1" applyAlignment="1">
      <alignment vertical="center" shrinkToFit="1"/>
    </xf>
    <xf numFmtId="0" fontId="54" fillId="27" borderId="104" xfId="45" applyFont="1" applyFill="1" applyBorder="1" applyAlignment="1">
      <alignment vertical="center" shrinkToFit="1"/>
    </xf>
    <xf numFmtId="0" fontId="54" fillId="27" borderId="105" xfId="45" applyFont="1" applyFill="1" applyBorder="1" applyAlignment="1">
      <alignment vertical="center" shrinkToFit="1"/>
    </xf>
    <xf numFmtId="0" fontId="54" fillId="27" borderId="106" xfId="45" applyFont="1" applyFill="1" applyBorder="1" applyAlignment="1">
      <alignment vertical="center" shrinkToFit="1"/>
    </xf>
    <xf numFmtId="0" fontId="54" fillId="27" borderId="107" xfId="45" applyFont="1" applyFill="1" applyBorder="1" applyAlignment="1">
      <alignment vertical="center" shrinkToFit="1"/>
    </xf>
    <xf numFmtId="0" fontId="54" fillId="27" borderId="108" xfId="45" applyFont="1" applyFill="1" applyBorder="1" applyAlignment="1">
      <alignment vertical="center" shrinkToFit="1"/>
    </xf>
    <xf numFmtId="0" fontId="54" fillId="27" borderId="109" xfId="45" applyFont="1" applyFill="1" applyBorder="1" applyAlignment="1">
      <alignment vertical="center" shrinkToFit="1"/>
    </xf>
    <xf numFmtId="0" fontId="54" fillId="27" borderId="110" xfId="45" applyFont="1" applyFill="1" applyBorder="1" applyAlignment="1">
      <alignment vertical="center" shrinkToFit="1"/>
    </xf>
    <xf numFmtId="0" fontId="54" fillId="27" borderId="111" xfId="45" applyFont="1" applyFill="1" applyBorder="1" applyAlignment="1">
      <alignment vertical="center" shrinkToFit="1"/>
    </xf>
    <xf numFmtId="0" fontId="22" fillId="27" borderId="0" xfId="45" applyFont="1" applyFill="1" applyBorder="1" applyAlignment="1">
      <alignment vertical="center"/>
    </xf>
    <xf numFmtId="0" fontId="46" fillId="27" borderId="74" xfId="0" applyFont="1" applyFill="1" applyBorder="1">
      <alignment vertical="center"/>
    </xf>
    <xf numFmtId="0" fontId="45" fillId="27" borderId="74" xfId="45" applyFont="1" applyFill="1" applyBorder="1" applyAlignment="1">
      <alignment vertical="center"/>
    </xf>
    <xf numFmtId="0" fontId="22" fillId="27" borderId="74" xfId="45" applyFont="1" applyFill="1" applyBorder="1" applyAlignment="1">
      <alignment vertical="center"/>
    </xf>
    <xf numFmtId="0" fontId="24" fillId="27" borderId="74" xfId="45" applyFont="1" applyFill="1" applyBorder="1" applyAlignment="1">
      <alignment vertical="center"/>
    </xf>
    <xf numFmtId="0" fontId="25" fillId="27" borderId="74" xfId="45" applyFont="1" applyFill="1" applyBorder="1" applyAlignment="1">
      <alignment vertical="center"/>
    </xf>
    <xf numFmtId="0" fontId="34" fillId="27" borderId="0" xfId="45" applyFont="1" applyFill="1" applyBorder="1" applyAlignment="1">
      <alignment vertical="center" shrinkToFit="1"/>
    </xf>
    <xf numFmtId="0" fontId="39" fillId="27" borderId="78" xfId="45" applyFont="1" applyFill="1" applyBorder="1" applyAlignment="1">
      <alignment horizontal="left" vertical="center" shrinkToFit="1"/>
    </xf>
    <xf numFmtId="0" fontId="38" fillId="27" borderId="78" xfId="45" applyFont="1" applyFill="1" applyBorder="1" applyAlignment="1">
      <alignment horizontal="left" vertical="center" shrinkToFit="1"/>
    </xf>
    <xf numFmtId="0" fontId="29" fillId="27" borderId="78" xfId="45" applyFont="1" applyFill="1" applyBorder="1" applyAlignment="1">
      <alignment horizontal="center" vertical="center" shrinkToFit="1"/>
    </xf>
    <xf numFmtId="0" fontId="29" fillId="27" borderId="78" xfId="45" applyFont="1" applyFill="1" applyBorder="1" applyAlignment="1">
      <alignment horizontal="center" vertical="center"/>
    </xf>
    <xf numFmtId="0" fontId="30" fillId="27" borderId="78" xfId="45" applyFont="1" applyFill="1" applyBorder="1" applyAlignment="1">
      <alignment horizontal="center" shrinkToFit="1"/>
    </xf>
    <xf numFmtId="178" fontId="29" fillId="27" borderId="44" xfId="45" applyNumberFormat="1" applyFont="1" applyFill="1" applyBorder="1" applyAlignment="1">
      <alignment horizontal="center" vertical="center" shrinkToFit="1"/>
    </xf>
    <xf numFmtId="178" fontId="29" fillId="27" borderId="32" xfId="45" applyNumberFormat="1" applyFont="1" applyFill="1" applyBorder="1" applyAlignment="1">
      <alignment horizontal="center" vertical="center" shrinkToFit="1"/>
    </xf>
    <xf numFmtId="178" fontId="29" fillId="27" borderId="46" xfId="45" applyNumberFormat="1" applyFont="1" applyFill="1" applyBorder="1" applyAlignment="1">
      <alignment horizontal="center" vertical="center" shrinkToFit="1"/>
    </xf>
    <xf numFmtId="178" fontId="29" fillId="27" borderId="17" xfId="45" applyNumberFormat="1" applyFont="1" applyFill="1" applyBorder="1" applyAlignment="1">
      <alignment horizontal="center" vertical="center" shrinkToFit="1"/>
    </xf>
    <xf numFmtId="178" fontId="29" fillId="27" borderId="0" xfId="45" applyNumberFormat="1" applyFont="1" applyFill="1" applyBorder="1" applyAlignment="1">
      <alignment horizontal="center" vertical="center" shrinkToFit="1"/>
    </xf>
    <xf numFmtId="178" fontId="29" fillId="27" borderId="16" xfId="45" applyNumberFormat="1" applyFont="1" applyFill="1" applyBorder="1" applyAlignment="1">
      <alignment horizontal="center" vertical="center" shrinkToFit="1"/>
    </xf>
    <xf numFmtId="178" fontId="29" fillId="27" borderId="24" xfId="45" applyNumberFormat="1" applyFont="1" applyFill="1" applyBorder="1" applyAlignment="1">
      <alignment horizontal="center" vertical="center" shrinkToFit="1"/>
    </xf>
    <xf numFmtId="178" fontId="29" fillId="27" borderId="22" xfId="45" applyNumberFormat="1" applyFont="1" applyFill="1" applyBorder="1" applyAlignment="1">
      <alignment horizontal="center" vertical="center" shrinkToFit="1"/>
    </xf>
    <xf numFmtId="178" fontId="29" fillId="27" borderId="25" xfId="45" applyNumberFormat="1" applyFont="1" applyFill="1" applyBorder="1" applyAlignment="1">
      <alignment horizontal="center" vertical="center" shrinkToFit="1"/>
    </xf>
    <xf numFmtId="0" fontId="30" fillId="27" borderId="35" xfId="45" applyFont="1" applyFill="1" applyBorder="1" applyAlignment="1">
      <alignment horizontal="center" shrinkToFit="1"/>
    </xf>
    <xf numFmtId="0" fontId="30" fillId="27" borderId="33" xfId="45" applyFont="1" applyFill="1" applyBorder="1" applyAlignment="1">
      <alignment horizontal="center" shrinkToFit="1"/>
    </xf>
    <xf numFmtId="0" fontId="30" fillId="27" borderId="34" xfId="45" applyFont="1" applyFill="1" applyBorder="1" applyAlignment="1">
      <alignment horizontal="center" shrinkToFit="1"/>
    </xf>
    <xf numFmtId="0" fontId="30" fillId="27" borderId="35" xfId="45" applyFont="1" applyFill="1" applyBorder="1" applyAlignment="1">
      <alignment horizontal="center"/>
    </xf>
    <xf numFmtId="0" fontId="30" fillId="27" borderId="34" xfId="45" applyFont="1" applyFill="1" applyBorder="1" applyAlignment="1">
      <alignment horizontal="center"/>
    </xf>
    <xf numFmtId="0" fontId="30" fillId="27" borderId="33" xfId="45" applyFont="1" applyFill="1" applyBorder="1" applyAlignment="1">
      <alignment horizontal="center"/>
    </xf>
    <xf numFmtId="0" fontId="30" fillId="24" borderId="45" xfId="45" applyFont="1" applyFill="1" applyBorder="1" applyAlignment="1">
      <alignment horizontal="center" vertical="center" shrinkToFit="1"/>
    </xf>
    <xf numFmtId="0" fontId="30" fillId="24" borderId="41" xfId="45" applyFont="1" applyFill="1" applyBorder="1" applyAlignment="1">
      <alignment horizontal="center" vertical="center" shrinkToFit="1"/>
    </xf>
    <xf numFmtId="0" fontId="30" fillId="24" borderId="40" xfId="45" applyFont="1" applyFill="1" applyBorder="1" applyAlignment="1">
      <alignment horizontal="center" vertical="center" shrinkToFit="1"/>
    </xf>
    <xf numFmtId="0" fontId="30" fillId="24" borderId="46" xfId="45" applyFont="1" applyFill="1" applyBorder="1" applyAlignment="1">
      <alignment horizontal="center" vertical="center" shrinkToFit="1"/>
    </xf>
    <xf numFmtId="0" fontId="30" fillId="24" borderId="16" xfId="45" applyFont="1" applyFill="1" applyBorder="1" applyAlignment="1">
      <alignment horizontal="center" vertical="center" shrinkToFit="1"/>
    </xf>
    <xf numFmtId="0" fontId="30" fillId="24" borderId="42" xfId="45" applyFont="1" applyFill="1" applyBorder="1" applyAlignment="1">
      <alignment horizontal="center" vertical="center" shrinkToFit="1"/>
    </xf>
    <xf numFmtId="0" fontId="30" fillId="24" borderId="25" xfId="45" applyFont="1" applyFill="1" applyBorder="1" applyAlignment="1">
      <alignment horizontal="center" vertical="center" shrinkToFit="1"/>
    </xf>
    <xf numFmtId="0" fontId="30" fillId="27" borderId="37" xfId="45" applyFont="1" applyFill="1" applyBorder="1" applyAlignment="1">
      <alignment horizontal="center" vertical="center" shrinkToFit="1"/>
    </xf>
    <xf numFmtId="176" fontId="40" fillId="27" borderId="39" xfId="45" applyNumberFormat="1" applyFont="1" applyFill="1" applyBorder="1" applyAlignment="1">
      <alignment horizontal="center" vertical="center" shrinkToFit="1"/>
    </xf>
    <xf numFmtId="176" fontId="40" fillId="27" borderId="65" xfId="45" applyNumberFormat="1" applyFont="1" applyFill="1" applyBorder="1" applyAlignment="1">
      <alignment horizontal="center" vertical="center" shrinkToFit="1"/>
    </xf>
    <xf numFmtId="0" fontId="40" fillId="27" borderId="64" xfId="45" applyFont="1" applyFill="1" applyBorder="1" applyAlignment="1">
      <alignment horizontal="center" vertical="center" shrinkToFit="1"/>
    </xf>
    <xf numFmtId="0" fontId="40" fillId="27" borderId="39" xfId="45" applyFont="1" applyFill="1" applyBorder="1" applyAlignment="1">
      <alignment horizontal="center" vertical="center" shrinkToFit="1"/>
    </xf>
    <xf numFmtId="0" fontId="3" fillId="27" borderId="16" xfId="45" applyFont="1" applyFill="1" applyBorder="1" applyAlignment="1">
      <alignment horizontal="right" vertical="top"/>
    </xf>
    <xf numFmtId="0" fontId="30" fillId="24" borderId="42" xfId="45" applyFont="1" applyFill="1" applyBorder="1" applyAlignment="1">
      <alignment horizontal="right" vertical="center" shrinkToFit="1"/>
    </xf>
    <xf numFmtId="0" fontId="30" fillId="27" borderId="41" xfId="45" applyFont="1" applyFill="1" applyBorder="1" applyAlignment="1">
      <alignment horizontal="right" vertical="center" shrinkToFit="1"/>
    </xf>
    <xf numFmtId="0" fontId="30" fillId="24" borderId="43" xfId="45" applyFont="1" applyFill="1" applyBorder="1" applyAlignment="1">
      <alignment horizontal="right" vertical="center" shrinkToFit="1"/>
    </xf>
    <xf numFmtId="0" fontId="30" fillId="24" borderId="47" xfId="45" applyFont="1" applyFill="1" applyBorder="1" applyAlignment="1">
      <alignment horizontal="right" vertical="center" shrinkToFit="1"/>
    </xf>
    <xf numFmtId="0" fontId="30" fillId="24" borderId="48" xfId="45" applyFont="1" applyFill="1" applyBorder="1" applyAlignment="1">
      <alignment horizontal="right" vertical="center" shrinkToFit="1"/>
    </xf>
    <xf numFmtId="0" fontId="30" fillId="24" borderId="68" xfId="45" applyFont="1" applyFill="1" applyBorder="1" applyAlignment="1">
      <alignment horizontal="right" vertical="center" shrinkToFit="1"/>
    </xf>
    <xf numFmtId="0" fontId="30" fillId="24" borderId="50" xfId="45" applyFont="1" applyFill="1" applyBorder="1" applyAlignment="1">
      <alignment horizontal="right" vertical="center" shrinkToFit="1"/>
    </xf>
    <xf numFmtId="0" fontId="30" fillId="24" borderId="51" xfId="45" applyFont="1" applyFill="1" applyBorder="1" applyAlignment="1">
      <alignment horizontal="right" vertical="center" shrinkToFit="1"/>
    </xf>
    <xf numFmtId="0" fontId="30" fillId="24" borderId="69" xfId="45" applyFont="1" applyFill="1" applyBorder="1" applyAlignment="1">
      <alignment horizontal="right" vertical="center" shrinkToFit="1"/>
    </xf>
    <xf numFmtId="0" fontId="30" fillId="24" borderId="56" xfId="45" applyFont="1" applyFill="1" applyBorder="1" applyAlignment="1">
      <alignment horizontal="right" vertical="center" shrinkToFit="1"/>
    </xf>
    <xf numFmtId="0" fontId="30" fillId="24" borderId="57" xfId="45" applyFont="1" applyFill="1" applyBorder="1" applyAlignment="1">
      <alignment horizontal="right" vertical="center" shrinkToFit="1"/>
    </xf>
    <xf numFmtId="0" fontId="30" fillId="24" borderId="70" xfId="45" applyFont="1" applyFill="1" applyBorder="1" applyAlignment="1">
      <alignment horizontal="right" vertical="center" shrinkToFit="1"/>
    </xf>
    <xf numFmtId="0" fontId="30" fillId="27" borderId="40" xfId="45" applyFont="1" applyFill="1" applyBorder="1" applyAlignment="1">
      <alignment horizontal="right" vertical="center" shrinkToFit="1"/>
    </xf>
    <xf numFmtId="0" fontId="30" fillId="24" borderId="49" xfId="45" applyFont="1" applyFill="1" applyBorder="1" applyAlignment="1">
      <alignment horizontal="right" vertical="center" shrinkToFit="1"/>
    </xf>
    <xf numFmtId="0" fontId="30" fillId="24" borderId="52" xfId="45" applyFont="1" applyFill="1" applyBorder="1" applyAlignment="1">
      <alignment horizontal="right" vertical="center" shrinkToFit="1"/>
    </xf>
    <xf numFmtId="0" fontId="30" fillId="24" borderId="53" xfId="45" applyFont="1" applyFill="1" applyBorder="1" applyAlignment="1">
      <alignment horizontal="right" vertical="center" shrinkToFit="1"/>
    </xf>
    <xf numFmtId="0" fontId="30" fillId="24" borderId="54" xfId="45" applyFont="1" applyFill="1" applyBorder="1" applyAlignment="1">
      <alignment horizontal="right" vertical="center" shrinkToFit="1"/>
    </xf>
    <xf numFmtId="0" fontId="30" fillId="24" borderId="55" xfId="45" applyFont="1" applyFill="1" applyBorder="1" applyAlignment="1">
      <alignment horizontal="right" vertical="center" shrinkToFit="1"/>
    </xf>
    <xf numFmtId="0" fontId="30" fillId="24" borderId="59" xfId="45" applyFont="1" applyFill="1" applyBorder="1" applyAlignment="1">
      <alignment horizontal="right" vertical="center" shrinkToFit="1"/>
    </xf>
    <xf numFmtId="0" fontId="30" fillId="24" borderId="60" xfId="45" applyFont="1" applyFill="1" applyBorder="1" applyAlignment="1">
      <alignment horizontal="right" vertical="center" shrinkToFit="1"/>
    </xf>
    <xf numFmtId="0" fontId="30" fillId="24" borderId="61" xfId="45" applyFont="1" applyFill="1" applyBorder="1" applyAlignment="1">
      <alignment horizontal="right" vertical="center" shrinkToFit="1"/>
    </xf>
    <xf numFmtId="0" fontId="30" fillId="24" borderId="62" xfId="45" applyFont="1" applyFill="1" applyBorder="1" applyAlignment="1">
      <alignment horizontal="right" vertical="center" shrinkToFit="1"/>
    </xf>
    <xf numFmtId="0" fontId="30" fillId="24" borderId="63" xfId="45" applyFont="1" applyFill="1" applyBorder="1" applyAlignment="1">
      <alignment horizontal="right" vertical="center" shrinkToFit="1"/>
    </xf>
    <xf numFmtId="0" fontId="36" fillId="27" borderId="44" xfId="45" applyFont="1" applyFill="1" applyBorder="1" applyAlignment="1">
      <alignment horizontal="left" vertical="center" shrinkToFit="1"/>
    </xf>
    <xf numFmtId="0" fontId="36" fillId="27" borderId="46" xfId="45" applyFont="1" applyFill="1" applyBorder="1" applyAlignment="1">
      <alignment horizontal="left" vertical="center" shrinkToFit="1"/>
    </xf>
    <xf numFmtId="0" fontId="36" fillId="27" borderId="15" xfId="45" applyFont="1" applyFill="1" applyBorder="1" applyAlignment="1">
      <alignment horizontal="left" vertical="center" shrinkToFit="1"/>
    </xf>
    <xf numFmtId="0" fontId="36" fillId="27" borderId="13" xfId="45" applyFont="1" applyFill="1" applyBorder="1" applyAlignment="1">
      <alignment horizontal="left" vertical="center" shrinkToFit="1"/>
    </xf>
    <xf numFmtId="0" fontId="33" fillId="27" borderId="44" xfId="45" applyFont="1" applyFill="1" applyBorder="1" applyAlignment="1">
      <alignment horizontal="center" vertical="center" shrinkToFit="1"/>
    </xf>
    <xf numFmtId="0" fontId="33" fillId="27" borderId="32" xfId="45" applyFont="1" applyFill="1" applyBorder="1" applyAlignment="1">
      <alignment horizontal="center" vertical="center" shrinkToFit="1"/>
    </xf>
    <xf numFmtId="0" fontId="33" fillId="27" borderId="45" xfId="45" applyFont="1" applyFill="1" applyBorder="1" applyAlignment="1">
      <alignment horizontal="center" vertical="center" shrinkToFit="1"/>
    </xf>
    <xf numFmtId="0" fontId="33" fillId="27" borderId="36" xfId="45" applyFont="1" applyFill="1" applyBorder="1" applyAlignment="1">
      <alignment horizontal="center" vertical="center" shrinkToFit="1"/>
    </xf>
    <xf numFmtId="0" fontId="33" fillId="27" borderId="46" xfId="45" applyFont="1" applyFill="1" applyBorder="1" applyAlignment="1">
      <alignment horizontal="center" vertical="center" shrinkToFit="1"/>
    </xf>
    <xf numFmtId="0" fontId="33" fillId="27" borderId="44" xfId="45" applyFont="1" applyFill="1" applyBorder="1" applyAlignment="1">
      <alignment horizontal="center" vertical="center"/>
    </xf>
    <xf numFmtId="0" fontId="33" fillId="27" borderId="32" xfId="45" applyFont="1" applyFill="1" applyBorder="1" applyAlignment="1">
      <alignment horizontal="center" vertical="center"/>
    </xf>
    <xf numFmtId="0" fontId="33" fillId="27" borderId="46" xfId="45" applyFont="1" applyFill="1" applyBorder="1" applyAlignment="1">
      <alignment horizontal="center" vertical="center"/>
    </xf>
    <xf numFmtId="0" fontId="33" fillId="27" borderId="15" xfId="45" applyFont="1" applyFill="1" applyBorder="1" applyAlignment="1">
      <alignment horizontal="center" vertical="center" shrinkToFit="1"/>
    </xf>
    <xf numFmtId="0" fontId="33" fillId="27" borderId="14" xfId="45" applyFont="1" applyFill="1" applyBorder="1" applyAlignment="1">
      <alignment horizontal="center" vertical="center" shrinkToFit="1"/>
    </xf>
    <xf numFmtId="0" fontId="33" fillId="27" borderId="43" xfId="45" applyFont="1" applyFill="1" applyBorder="1" applyAlignment="1">
      <alignment horizontal="center" vertical="center" shrinkToFit="1"/>
    </xf>
    <xf numFmtId="0" fontId="33" fillId="27" borderId="18" xfId="45" applyFont="1" applyFill="1" applyBorder="1" applyAlignment="1">
      <alignment horizontal="center" vertical="center" shrinkToFit="1"/>
    </xf>
    <xf numFmtId="0" fontId="33" fillId="27" borderId="13" xfId="45" applyFont="1" applyFill="1" applyBorder="1" applyAlignment="1">
      <alignment horizontal="center" vertical="center" shrinkToFit="1"/>
    </xf>
    <xf numFmtId="0" fontId="33" fillId="27" borderId="17" xfId="45" applyFont="1" applyFill="1" applyBorder="1" applyAlignment="1">
      <alignment horizontal="center" vertical="center"/>
    </xf>
    <xf numFmtId="0" fontId="33" fillId="27" borderId="0" xfId="45" applyFont="1" applyFill="1" applyBorder="1" applyAlignment="1">
      <alignment horizontal="center" vertical="center"/>
    </xf>
    <xf numFmtId="0" fontId="33" fillId="27" borderId="16" xfId="45" applyFont="1" applyFill="1" applyBorder="1" applyAlignment="1">
      <alignment horizontal="center" vertical="center"/>
    </xf>
    <xf numFmtId="0" fontId="44" fillId="27" borderId="0" xfId="45" applyFont="1" applyFill="1" applyAlignment="1">
      <alignment horizontal="left" vertical="center"/>
    </xf>
    <xf numFmtId="0" fontId="44" fillId="27" borderId="0" xfId="45" applyFont="1" applyFill="1" applyBorder="1" applyAlignment="1">
      <alignment horizontal="left" vertical="center"/>
    </xf>
    <xf numFmtId="0" fontId="40" fillId="27" borderId="0" xfId="45" applyFont="1" applyFill="1" applyAlignment="1">
      <alignment horizontal="left"/>
    </xf>
    <xf numFmtId="0" fontId="40" fillId="27" borderId="66" xfId="45" applyFont="1" applyFill="1" applyBorder="1" applyAlignment="1">
      <alignment horizontal="center" vertical="center" shrinkToFit="1"/>
    </xf>
    <xf numFmtId="0" fontId="40" fillId="27" borderId="38" xfId="45" applyFont="1" applyFill="1" applyBorder="1" applyAlignment="1">
      <alignment horizontal="center" vertical="center" shrinkToFit="1"/>
    </xf>
    <xf numFmtId="176" fontId="40" fillId="27" borderId="38" xfId="45" applyNumberFormat="1" applyFont="1" applyFill="1" applyBorder="1" applyAlignment="1">
      <alignment horizontal="center" vertical="center" shrinkToFit="1"/>
    </xf>
    <xf numFmtId="0" fontId="40" fillId="27" borderId="67" xfId="45" applyFont="1" applyFill="1" applyBorder="1" applyAlignment="1">
      <alignment horizontal="center" vertical="center" shrinkToFit="1"/>
    </xf>
    <xf numFmtId="176" fontId="40" fillId="27" borderId="67" xfId="45" applyNumberFormat="1" applyFont="1" applyFill="1" applyBorder="1" applyAlignment="1">
      <alignment horizontal="center" vertical="center" shrinkToFit="1"/>
    </xf>
    <xf numFmtId="0" fontId="30" fillId="24" borderId="22" xfId="45" applyFont="1" applyFill="1" applyBorder="1" applyAlignment="1">
      <alignment horizontal="right" vertical="center" shrinkToFit="1"/>
    </xf>
    <xf numFmtId="0" fontId="30" fillId="27" borderId="0" xfId="45" applyFont="1" applyFill="1" applyBorder="1" applyAlignment="1">
      <alignment horizontal="right" vertical="center" shrinkToFit="1"/>
    </xf>
    <xf numFmtId="0" fontId="30" fillId="24" borderId="14" xfId="45" applyFont="1" applyFill="1" applyBorder="1" applyAlignment="1">
      <alignment horizontal="right" vertical="center" shrinkToFit="1"/>
    </xf>
    <xf numFmtId="0" fontId="30" fillId="24" borderId="58" xfId="45" applyFont="1" applyFill="1" applyBorder="1" applyAlignment="1">
      <alignment horizontal="right" vertical="center" shrinkToFit="1"/>
    </xf>
    <xf numFmtId="0" fontId="27" fillId="27" borderId="66" xfId="45" applyFont="1" applyFill="1" applyBorder="1" applyAlignment="1">
      <alignment horizontal="center" vertical="center" shrinkToFit="1"/>
    </xf>
    <xf numFmtId="0" fontId="27" fillId="27" borderId="38" xfId="45" applyFont="1" applyFill="1" applyBorder="1" applyAlignment="1">
      <alignment horizontal="center" vertical="center" shrinkToFit="1"/>
    </xf>
    <xf numFmtId="176" fontId="27" fillId="27" borderId="38" xfId="45" applyNumberFormat="1" applyFont="1" applyFill="1" applyBorder="1" applyAlignment="1">
      <alignment horizontal="center" vertical="center" shrinkToFit="1"/>
    </xf>
    <xf numFmtId="176" fontId="27" fillId="27" borderId="67" xfId="45" applyNumberFormat="1" applyFont="1" applyFill="1" applyBorder="1" applyAlignment="1">
      <alignment horizontal="center" vertical="center" shrinkToFit="1"/>
    </xf>
    <xf numFmtId="0" fontId="27" fillId="27" borderId="82" xfId="45" applyFont="1" applyFill="1" applyBorder="1" applyAlignment="1">
      <alignment horizontal="center" vertical="center" shrinkToFit="1"/>
    </xf>
    <xf numFmtId="0" fontId="27" fillId="27" borderId="81" xfId="45" applyFont="1" applyFill="1" applyBorder="1" applyAlignment="1">
      <alignment horizontal="center" vertical="center" shrinkToFit="1"/>
    </xf>
    <xf numFmtId="176" fontId="27" fillId="27" borderId="81" xfId="45" applyNumberFormat="1" applyFont="1" applyFill="1" applyBorder="1" applyAlignment="1">
      <alignment horizontal="center" vertical="center" shrinkToFit="1"/>
    </xf>
    <xf numFmtId="176" fontId="27" fillId="27" borderId="80" xfId="45" applyNumberFormat="1" applyFont="1" applyFill="1" applyBorder="1" applyAlignment="1">
      <alignment horizontal="center" vertical="center" shrinkToFit="1"/>
    </xf>
    <xf numFmtId="0" fontId="27" fillId="27" borderId="64" xfId="45" applyFont="1" applyFill="1" applyBorder="1" applyAlignment="1">
      <alignment horizontal="center" vertical="center" shrinkToFit="1"/>
    </xf>
    <xf numFmtId="0" fontId="27" fillId="27" borderId="39" xfId="45" applyFont="1" applyFill="1" applyBorder="1" applyAlignment="1">
      <alignment horizontal="center" vertical="center" shrinkToFit="1"/>
    </xf>
    <xf numFmtId="176" fontId="27" fillId="27" borderId="39" xfId="45" applyNumberFormat="1" applyFont="1" applyFill="1" applyBorder="1" applyAlignment="1">
      <alignment horizontal="center" vertical="center" shrinkToFit="1"/>
    </xf>
    <xf numFmtId="176" fontId="27" fillId="27" borderId="65" xfId="45" applyNumberFormat="1" applyFont="1" applyFill="1" applyBorder="1" applyAlignment="1">
      <alignment horizontal="center" vertical="center" shrinkToFit="1"/>
    </xf>
    <xf numFmtId="0" fontId="44" fillId="27" borderId="83" xfId="45" applyFont="1" applyFill="1" applyBorder="1" applyAlignment="1">
      <alignment horizontal="left" vertical="center"/>
    </xf>
    <xf numFmtId="0" fontId="27" fillId="27" borderId="102" xfId="45" applyFont="1" applyFill="1" applyBorder="1" applyAlignment="1">
      <alignment horizontal="center" vertical="center" shrinkToFit="1"/>
    </xf>
    <xf numFmtId="0" fontId="27" fillId="27" borderId="101" xfId="45" applyFont="1" applyFill="1" applyBorder="1" applyAlignment="1">
      <alignment horizontal="center" vertical="center" shrinkToFit="1"/>
    </xf>
    <xf numFmtId="176" fontId="27" fillId="27" borderId="101" xfId="45" applyNumberFormat="1" applyFont="1" applyFill="1" applyBorder="1" applyAlignment="1">
      <alignment horizontal="center" vertical="center" shrinkToFit="1"/>
    </xf>
    <xf numFmtId="0" fontId="27" fillId="27" borderId="100" xfId="45" applyFont="1" applyFill="1" applyBorder="1" applyAlignment="1">
      <alignment horizontal="center" vertical="center" shrinkToFit="1"/>
    </xf>
    <xf numFmtId="178" fontId="28" fillId="27" borderId="99" xfId="45" applyNumberFormat="1" applyFont="1" applyFill="1" applyBorder="1" applyAlignment="1">
      <alignment horizontal="center" vertical="center"/>
    </xf>
    <xf numFmtId="178" fontId="28" fillId="27" borderId="22" xfId="45" applyNumberFormat="1" applyFont="1" applyFill="1" applyBorder="1" applyAlignment="1">
      <alignment horizontal="center" vertical="center"/>
    </xf>
    <xf numFmtId="178" fontId="28" fillId="27" borderId="42" xfId="45" applyNumberFormat="1" applyFont="1" applyFill="1" applyBorder="1" applyAlignment="1">
      <alignment horizontal="center" vertical="center"/>
    </xf>
    <xf numFmtId="178" fontId="28" fillId="27" borderId="84" xfId="45" applyNumberFormat="1" applyFont="1" applyFill="1" applyBorder="1" applyAlignment="1">
      <alignment horizontal="center" vertical="center"/>
    </xf>
    <xf numFmtId="178" fontId="28" fillId="27" borderId="0" xfId="45" applyNumberFormat="1" applyFont="1" applyFill="1" applyBorder="1" applyAlignment="1">
      <alignment horizontal="center" vertical="center"/>
    </xf>
    <xf numFmtId="178" fontId="28" fillId="27" borderId="41" xfId="45" applyNumberFormat="1" applyFont="1" applyFill="1" applyBorder="1" applyAlignment="1">
      <alignment horizontal="center" vertical="center"/>
    </xf>
    <xf numFmtId="0" fontId="27" fillId="27" borderId="95" xfId="45" applyFont="1" applyFill="1" applyBorder="1" applyAlignment="1">
      <alignment horizontal="center" vertical="center" shrinkToFit="1"/>
    </xf>
    <xf numFmtId="0" fontId="27" fillId="27" borderId="94" xfId="45" applyFont="1" applyFill="1" applyBorder="1" applyAlignment="1">
      <alignment horizontal="center" vertical="center" shrinkToFit="1"/>
    </xf>
    <xf numFmtId="176" fontId="27" fillId="27" borderId="94" xfId="45" applyNumberFormat="1" applyFont="1" applyFill="1" applyBorder="1" applyAlignment="1">
      <alignment horizontal="center" vertical="center" shrinkToFit="1"/>
    </xf>
    <xf numFmtId="0" fontId="27" fillId="27" borderId="93" xfId="45" applyFont="1" applyFill="1" applyBorder="1" applyAlignment="1">
      <alignment horizontal="center" vertical="center" shrinkToFit="1"/>
    </xf>
    <xf numFmtId="0" fontId="27" fillId="27" borderId="87" xfId="45" applyFont="1" applyFill="1" applyBorder="1" applyAlignment="1">
      <alignment horizontal="center" vertical="center" shrinkToFit="1"/>
    </xf>
    <xf numFmtId="0" fontId="27" fillId="27" borderId="86" xfId="45" applyFont="1" applyFill="1" applyBorder="1" applyAlignment="1">
      <alignment horizontal="center" vertical="center" shrinkToFit="1"/>
    </xf>
    <xf numFmtId="176" fontId="27" fillId="27" borderId="86" xfId="45" applyNumberFormat="1" applyFont="1" applyFill="1" applyBorder="1" applyAlignment="1">
      <alignment horizontal="center" vertical="center" shrinkToFit="1"/>
    </xf>
    <xf numFmtId="176" fontId="27" fillId="27" borderId="85" xfId="45" applyNumberFormat="1" applyFont="1" applyFill="1" applyBorder="1" applyAlignment="1">
      <alignment horizontal="center" vertical="center" shrinkToFit="1"/>
    </xf>
    <xf numFmtId="178" fontId="28" fillId="27" borderId="98" xfId="45" applyNumberFormat="1" applyFont="1" applyFill="1" applyBorder="1" applyAlignment="1">
      <alignment horizontal="center" vertical="center"/>
    </xf>
    <xf numFmtId="178" fontId="28" fillId="27" borderId="97" xfId="45" applyNumberFormat="1" applyFont="1" applyFill="1" applyBorder="1" applyAlignment="1">
      <alignment horizontal="center" vertical="center"/>
    </xf>
    <xf numFmtId="178" fontId="28" fillId="27" borderId="96" xfId="45" applyNumberFormat="1" applyFont="1" applyFill="1" applyBorder="1" applyAlignment="1">
      <alignment horizontal="center" vertical="center"/>
    </xf>
    <xf numFmtId="178" fontId="28" fillId="27" borderId="92" xfId="45" applyNumberFormat="1" applyFont="1" applyFill="1" applyBorder="1" applyAlignment="1">
      <alignment horizontal="center" vertical="center"/>
    </xf>
    <xf numFmtId="178" fontId="28" fillId="27" borderId="91" xfId="45" applyNumberFormat="1" applyFont="1" applyFill="1" applyBorder="1" applyAlignment="1">
      <alignment horizontal="center" vertical="center"/>
    </xf>
    <xf numFmtId="178" fontId="28" fillId="27" borderId="90" xfId="45" applyNumberFormat="1" applyFont="1" applyFill="1" applyBorder="1" applyAlignment="1">
      <alignment horizontal="center" vertical="center"/>
    </xf>
    <xf numFmtId="176" fontId="27" fillId="27" borderId="93" xfId="45" applyNumberFormat="1" applyFont="1" applyFill="1" applyBorder="1" applyAlignment="1">
      <alignment horizontal="center" vertical="center" shrinkToFit="1"/>
    </xf>
    <xf numFmtId="38" fontId="35" fillId="27" borderId="17" xfId="0" applyNumberFormat="1" applyFont="1" applyFill="1" applyBorder="1" applyAlignment="1">
      <alignment horizontal="center" vertical="center" shrinkToFit="1"/>
    </xf>
    <xf numFmtId="38" fontId="35" fillId="27" borderId="0" xfId="0" applyNumberFormat="1" applyFont="1" applyFill="1" applyAlignment="1">
      <alignment horizontal="center" vertical="center" shrinkToFit="1"/>
    </xf>
    <xf numFmtId="38" fontId="35" fillId="27" borderId="16" xfId="0" applyNumberFormat="1" applyFont="1" applyFill="1" applyBorder="1" applyAlignment="1">
      <alignment horizontal="center" vertical="center" shrinkToFit="1"/>
    </xf>
    <xf numFmtId="38" fontId="35" fillId="26" borderId="72" xfId="0" applyNumberFormat="1" applyFont="1" applyFill="1" applyBorder="1" applyAlignment="1">
      <alignment horizontal="center" vertical="center" shrinkToFit="1"/>
    </xf>
    <xf numFmtId="38" fontId="35" fillId="26" borderId="73" xfId="0" applyNumberFormat="1" applyFont="1" applyFill="1" applyBorder="1" applyAlignment="1">
      <alignment horizontal="center" vertical="center" shrinkToFit="1"/>
    </xf>
    <xf numFmtId="38" fontId="35" fillId="26" borderId="76" xfId="0" applyNumberFormat="1" applyFont="1" applyFill="1" applyBorder="1" applyAlignment="1">
      <alignment horizontal="center" vertical="center" shrinkToFit="1"/>
    </xf>
    <xf numFmtId="38" fontId="35" fillId="26" borderId="77" xfId="0" applyNumberFormat="1" applyFont="1" applyFill="1" applyBorder="1" applyAlignment="1">
      <alignment horizontal="center" vertical="center" shrinkToFit="1"/>
    </xf>
    <xf numFmtId="0" fontId="53" fillId="24" borderId="0" xfId="0" applyFont="1" applyFill="1" applyAlignment="1">
      <alignment horizontal="left" shrinkToFit="1"/>
    </xf>
    <xf numFmtId="0" fontId="53" fillId="27" borderId="0" xfId="0" applyFont="1" applyFill="1" applyAlignment="1">
      <alignment horizontal="left" shrinkToFit="1"/>
    </xf>
    <xf numFmtId="38" fontId="35" fillId="28" borderId="71" xfId="0" applyNumberFormat="1" applyFont="1" applyFill="1" applyBorder="1" applyAlignment="1">
      <alignment horizontal="center" vertical="center" shrinkToFit="1"/>
    </xf>
    <xf numFmtId="38" fontId="35" fillId="28" borderId="72" xfId="0" applyNumberFormat="1" applyFont="1" applyFill="1" applyBorder="1" applyAlignment="1">
      <alignment horizontal="center" vertical="center" shrinkToFit="1"/>
    </xf>
    <xf numFmtId="38" fontId="35" fillId="28" borderId="73" xfId="0" applyNumberFormat="1" applyFont="1" applyFill="1" applyBorder="1" applyAlignment="1">
      <alignment horizontal="center" vertical="center" shrinkToFit="1"/>
    </xf>
    <xf numFmtId="38" fontId="35" fillId="28" borderId="75" xfId="0" applyNumberFormat="1" applyFont="1" applyFill="1" applyBorder="1" applyAlignment="1">
      <alignment horizontal="center" vertical="center" shrinkToFit="1"/>
    </xf>
    <xf numFmtId="38" fontId="35" fillId="28" borderId="76" xfId="0" applyNumberFormat="1" applyFont="1" applyFill="1" applyBorder="1" applyAlignment="1">
      <alignment horizontal="center" vertical="center" shrinkToFit="1"/>
    </xf>
    <xf numFmtId="38" fontId="35" fillId="28" borderId="77" xfId="0" applyNumberFormat="1" applyFont="1" applyFill="1" applyBorder="1" applyAlignment="1">
      <alignment horizontal="center" vertical="center" shrinkToFit="1"/>
    </xf>
    <xf numFmtId="0" fontId="27" fillId="27" borderId="23" xfId="45" applyFont="1" applyFill="1" applyBorder="1" applyAlignment="1">
      <alignment horizontal="center" vertical="center" shrinkToFit="1"/>
    </xf>
    <xf numFmtId="0" fontId="27" fillId="27" borderId="22" xfId="45" applyFont="1" applyFill="1" applyBorder="1" applyAlignment="1">
      <alignment horizontal="center" vertical="center" shrinkToFit="1"/>
    </xf>
    <xf numFmtId="176" fontId="27" fillId="27" borderId="22" xfId="45" applyNumberFormat="1" applyFont="1" applyFill="1" applyBorder="1" applyAlignment="1">
      <alignment horizontal="center" vertical="center" shrinkToFit="1"/>
    </xf>
    <xf numFmtId="0" fontId="27" fillId="27" borderId="42" xfId="45" applyFont="1" applyFill="1" applyBorder="1" applyAlignment="1">
      <alignment horizontal="center" vertical="center" shrinkToFit="1"/>
    </xf>
    <xf numFmtId="0" fontId="48" fillId="27" borderId="22" xfId="45" applyFont="1" applyFill="1" applyBorder="1" applyAlignment="1">
      <alignment horizontal="left"/>
    </xf>
    <xf numFmtId="0" fontId="30" fillId="27" borderId="28" xfId="45" applyFont="1" applyFill="1" applyBorder="1" applyAlignment="1">
      <alignment horizontal="center" shrinkToFit="1"/>
    </xf>
    <xf numFmtId="0" fontId="30" fillId="27" borderId="27" xfId="45" applyFont="1" applyFill="1" applyBorder="1" applyAlignment="1">
      <alignment horizontal="center" shrinkToFit="1"/>
    </xf>
    <xf numFmtId="0" fontId="27" fillId="27" borderId="85" xfId="45" applyFont="1" applyFill="1" applyBorder="1" applyAlignment="1">
      <alignment horizontal="center" vertical="center" shrinkToFit="1"/>
    </xf>
    <xf numFmtId="0" fontId="49" fillId="27" borderId="0" xfId="45" applyFont="1" applyFill="1" applyAlignment="1">
      <alignment horizontal="center"/>
    </xf>
    <xf numFmtId="0" fontId="49" fillId="27" borderId="83" xfId="45" applyFont="1" applyFill="1" applyBorder="1" applyAlignment="1">
      <alignment horizontal="center"/>
    </xf>
    <xf numFmtId="178" fontId="28" fillId="27" borderId="79" xfId="45" applyNumberFormat="1" applyFont="1" applyFill="1" applyBorder="1" applyAlignment="1">
      <alignment horizontal="center" vertical="center"/>
    </xf>
    <xf numFmtId="178" fontId="28" fillId="27" borderId="29" xfId="45" applyNumberFormat="1" applyFont="1" applyFill="1" applyBorder="1" applyAlignment="1">
      <alignment horizontal="center" vertical="center"/>
    </xf>
    <xf numFmtId="178" fontId="28" fillId="27" borderId="40" xfId="45" applyNumberFormat="1" applyFont="1" applyFill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2 2 2" xfId="47" xr:uid="{00000000-0005-0000-0000-00002F000000}"/>
    <cellStyle name="標準 2 2 3" xfId="48" xr:uid="{00000000-0005-0000-0000-000030000000}"/>
    <cellStyle name="標準 2_14mikkusuopunpannfuretto" xfId="52" xr:uid="{00000000-0005-0000-0000-000031000000}"/>
    <cellStyle name="標準 3" xfId="49" xr:uid="{00000000-0005-0000-0000-000032000000}"/>
    <cellStyle name="標準 4" xfId="50" xr:uid="{00000000-0005-0000-0000-000033000000}"/>
    <cellStyle name="良い" xfId="51" builtinId="26" customBuiltin="1"/>
  </cellStyles>
  <dxfs count="0"/>
  <tableStyles count="0" defaultTableStyle="TableStyleMedium2" defaultPivotStyle="PivotStyleLight16"/>
  <colors>
    <mruColors>
      <color rgb="FFFEF1E6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99061</xdr:colOff>
      <xdr:row>7</xdr:row>
      <xdr:rowOff>7670</xdr:rowOff>
    </xdr:from>
    <xdr:to>
      <xdr:col>57</xdr:col>
      <xdr:colOff>106681</xdr:colOff>
      <xdr:row>15</xdr:row>
      <xdr:rowOff>83819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4B7A60-5F55-4C3B-9B33-2839596FC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4441" y="1127810"/>
          <a:ext cx="1623060" cy="1348689"/>
        </a:xfrm>
        <a:prstGeom prst="rect">
          <a:avLst/>
        </a:prstGeom>
      </xdr:spPr>
    </xdr:pic>
    <xdr:clientData/>
  </xdr:twoCellAnchor>
  <xdr:twoCellAnchor editAs="oneCell">
    <xdr:from>
      <xdr:col>48</xdr:col>
      <xdr:colOff>35559</xdr:colOff>
      <xdr:row>16</xdr:row>
      <xdr:rowOff>114299</xdr:rowOff>
    </xdr:from>
    <xdr:to>
      <xdr:col>52</xdr:col>
      <xdr:colOff>85270</xdr:colOff>
      <xdr:row>21</xdr:row>
      <xdr:rowOff>68580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6F0BB33-026E-4915-8241-F3C527598E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35" t="13208" b="13882"/>
        <a:stretch/>
      </xdr:blipFill>
      <xdr:spPr>
        <a:xfrm>
          <a:off x="8928099" y="2674619"/>
          <a:ext cx="598351" cy="716281"/>
        </a:xfrm>
        <a:prstGeom prst="rect">
          <a:avLst/>
        </a:prstGeom>
      </xdr:spPr>
    </xdr:pic>
    <xdr:clientData/>
  </xdr:twoCellAnchor>
  <xdr:twoCellAnchor editAs="oneCell">
    <xdr:from>
      <xdr:col>54</xdr:col>
      <xdr:colOff>58420</xdr:colOff>
      <xdr:row>16</xdr:row>
      <xdr:rowOff>55879</xdr:rowOff>
    </xdr:from>
    <xdr:to>
      <xdr:col>57</xdr:col>
      <xdr:colOff>74112</xdr:colOff>
      <xdr:row>21</xdr:row>
      <xdr:rowOff>104140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FF44D2C2-524F-4032-93FA-7625814ED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30" r="49765" b="11296"/>
        <a:stretch/>
      </xdr:blipFill>
      <xdr:spPr>
        <a:xfrm>
          <a:off x="9773920" y="2616199"/>
          <a:ext cx="671012" cy="810261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</xdr:colOff>
      <xdr:row>162</xdr:row>
      <xdr:rowOff>209000</xdr:rowOff>
    </xdr:from>
    <xdr:to>
      <xdr:col>38</xdr:col>
      <xdr:colOff>0</xdr:colOff>
      <xdr:row>172</xdr:row>
      <xdr:rowOff>7619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9E8A732-B021-7517-2DB7-904DD0BC79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4" b="5333"/>
        <a:stretch/>
      </xdr:blipFill>
      <xdr:spPr>
        <a:xfrm>
          <a:off x="4213860" y="26223680"/>
          <a:ext cx="3307080" cy="2176059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320040</xdr:colOff>
      <xdr:row>162</xdr:row>
      <xdr:rowOff>175260</xdr:rowOff>
    </xdr:from>
    <xdr:to>
      <xdr:col>11</xdr:col>
      <xdr:colOff>99060</xdr:colOff>
      <xdr:row>171</xdr:row>
      <xdr:rowOff>76200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2F3B83C-D13A-0B31-4E66-92907BC8F9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" t="6750" r="7537" b="17517"/>
        <a:stretch/>
      </xdr:blipFill>
      <xdr:spPr>
        <a:xfrm>
          <a:off x="320040" y="26189940"/>
          <a:ext cx="3299460" cy="2164080"/>
        </a:xfrm>
        <a:prstGeom prst="rect">
          <a:avLst/>
        </a:prstGeom>
      </xdr:spPr>
    </xdr:pic>
    <xdr:clientData/>
  </xdr:twoCellAnchor>
  <xdr:twoCellAnchor editAs="oneCell">
    <xdr:from>
      <xdr:col>1</xdr:col>
      <xdr:colOff>274320</xdr:colOff>
      <xdr:row>11</xdr:row>
      <xdr:rowOff>15240</xdr:rowOff>
    </xdr:from>
    <xdr:to>
      <xdr:col>11</xdr:col>
      <xdr:colOff>129540</xdr:colOff>
      <xdr:row>21</xdr:row>
      <xdr:rowOff>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5DB68C7-6362-D075-4DDB-6A8B7A7745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6" t="15102" r="8474" b="26765"/>
        <a:stretch/>
      </xdr:blipFill>
      <xdr:spPr>
        <a:xfrm>
          <a:off x="601980" y="1798320"/>
          <a:ext cx="3048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1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9" customHeight="1" x14ac:dyDescent="0.2"/>
  <cols>
    <col min="1" max="1" width="4.77734375" style="74" customWidth="1"/>
    <col min="2" max="2" width="4.6640625" style="74" customWidth="1"/>
    <col min="3" max="3" width="11.77734375" style="74" customWidth="1"/>
    <col min="4" max="4" width="13.77734375" style="74" customWidth="1"/>
    <col min="5" max="24" width="2.33203125" style="74" customWidth="1"/>
    <col min="25" max="25" width="2" style="74" customWidth="1"/>
    <col min="26" max="32" width="2" style="84" customWidth="1"/>
    <col min="33" max="55" width="2" style="74" customWidth="1"/>
    <col min="56" max="63" width="3.77734375" style="74" customWidth="1"/>
    <col min="64" max="66" width="3.77734375" style="84" customWidth="1"/>
    <col min="67" max="70" width="2.109375" style="84" customWidth="1"/>
    <col min="71" max="80" width="2.109375" style="74" customWidth="1"/>
    <col min="81" max="16384" width="9" style="74"/>
  </cols>
  <sheetData>
    <row r="1" spans="1:76" ht="15.75" customHeight="1" x14ac:dyDescent="0.2">
      <c r="C1" s="75" t="s">
        <v>110</v>
      </c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  <c r="AD1" s="79"/>
      <c r="AE1" s="74"/>
      <c r="AF1" s="74"/>
      <c r="AO1" s="122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110"/>
      <c r="BS1" s="110"/>
      <c r="BT1" s="110"/>
      <c r="BU1" s="110"/>
      <c r="BV1" s="110"/>
      <c r="BW1" s="110"/>
      <c r="BX1" s="102"/>
    </row>
    <row r="2" spans="1:76" ht="15.75" customHeight="1" x14ac:dyDescent="0.2">
      <c r="C2" s="75" t="s">
        <v>128</v>
      </c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  <c r="T2" s="78"/>
      <c r="U2" s="78"/>
      <c r="V2" s="78"/>
      <c r="W2" s="78"/>
      <c r="X2" s="78"/>
      <c r="Y2" s="78"/>
      <c r="Z2" s="78"/>
      <c r="AA2" s="79"/>
      <c r="AB2" s="79"/>
      <c r="AC2" s="79"/>
      <c r="AD2" s="79"/>
      <c r="AE2" s="74"/>
      <c r="AF2" s="74"/>
      <c r="AO2" s="122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110"/>
      <c r="BS2" s="110"/>
      <c r="BT2" s="110"/>
      <c r="BU2" s="110"/>
      <c r="BV2" s="110"/>
      <c r="BW2" s="110"/>
      <c r="BX2" s="102"/>
    </row>
    <row r="3" spans="1:76" ht="9" customHeight="1" x14ac:dyDescent="0.2">
      <c r="C3" s="80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78"/>
      <c r="U3" s="78"/>
      <c r="V3" s="78"/>
      <c r="W3" s="78"/>
      <c r="X3" s="78"/>
      <c r="Y3" s="78"/>
      <c r="Z3" s="78"/>
      <c r="AA3" s="79"/>
      <c r="AB3" s="79"/>
      <c r="AC3" s="79"/>
      <c r="AD3" s="79"/>
      <c r="AE3" s="74"/>
      <c r="AF3" s="74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110"/>
      <c r="BS3" s="110"/>
      <c r="BT3" s="110"/>
      <c r="BU3" s="110"/>
      <c r="BV3" s="110"/>
      <c r="BW3" s="110"/>
      <c r="BX3" s="103"/>
    </row>
    <row r="4" spans="1:76" s="150" customFormat="1" ht="14.1" customHeight="1" thickBot="1" x14ac:dyDescent="0.25">
      <c r="A4" s="149"/>
      <c r="B4" s="107"/>
      <c r="C4" s="335" t="s">
        <v>27</v>
      </c>
      <c r="D4" s="335"/>
      <c r="E4" s="335" t="s">
        <v>28</v>
      </c>
      <c r="F4" s="335"/>
      <c r="G4" s="335"/>
      <c r="H4" s="335"/>
      <c r="I4" s="335"/>
      <c r="J4" s="335"/>
      <c r="K4" s="335"/>
      <c r="L4" s="335"/>
      <c r="M4" s="335"/>
      <c r="N4" s="335"/>
      <c r="O4" s="335" t="s">
        <v>111</v>
      </c>
      <c r="P4" s="335"/>
      <c r="Q4" s="335"/>
      <c r="R4" s="335"/>
      <c r="S4" s="335"/>
      <c r="T4" s="335"/>
      <c r="U4" s="335"/>
      <c r="V4" s="335"/>
      <c r="W4" s="335"/>
      <c r="X4" s="335"/>
      <c r="Y4" s="335" t="s">
        <v>29</v>
      </c>
      <c r="Z4" s="335"/>
      <c r="AA4" s="335"/>
      <c r="AB4" s="335"/>
      <c r="AC4" s="335"/>
      <c r="AD4" s="335"/>
      <c r="AE4" s="335"/>
      <c r="AF4" s="335"/>
      <c r="AG4" s="335"/>
      <c r="AH4" s="335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</row>
    <row r="5" spans="1:76" s="153" customFormat="1" ht="15" customHeight="1" x14ac:dyDescent="0.2">
      <c r="A5" s="151"/>
      <c r="B5" s="152"/>
      <c r="C5" s="143" t="s">
        <v>48</v>
      </c>
      <c r="D5" s="144" t="s">
        <v>15</v>
      </c>
      <c r="E5" s="337" t="s">
        <v>129</v>
      </c>
      <c r="F5" s="338"/>
      <c r="G5" s="338"/>
      <c r="H5" s="338"/>
      <c r="I5" s="338"/>
      <c r="J5" s="338" t="s">
        <v>63</v>
      </c>
      <c r="K5" s="338"/>
      <c r="L5" s="338"/>
      <c r="M5" s="338"/>
      <c r="N5" s="339"/>
      <c r="O5" s="338" t="s">
        <v>127</v>
      </c>
      <c r="P5" s="338"/>
      <c r="Q5" s="338"/>
      <c r="R5" s="338"/>
      <c r="S5" s="338"/>
      <c r="T5" s="338" t="s">
        <v>86</v>
      </c>
      <c r="U5" s="338"/>
      <c r="V5" s="338"/>
      <c r="W5" s="338"/>
      <c r="X5" s="338"/>
      <c r="Y5" s="337" t="s">
        <v>130</v>
      </c>
      <c r="Z5" s="338"/>
      <c r="AA5" s="338"/>
      <c r="AB5" s="338"/>
      <c r="AC5" s="338"/>
      <c r="AD5" s="338" t="s">
        <v>91</v>
      </c>
      <c r="AE5" s="338"/>
      <c r="AF5" s="338"/>
      <c r="AG5" s="338"/>
      <c r="AH5" s="339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</row>
    <row r="6" spans="1:76" s="153" customFormat="1" ht="15" thickBot="1" x14ac:dyDescent="0.25">
      <c r="A6" s="151"/>
      <c r="B6" s="152"/>
      <c r="C6" s="145" t="s">
        <v>49</v>
      </c>
      <c r="D6" s="146" t="s">
        <v>15</v>
      </c>
      <c r="E6" s="340" t="s">
        <v>131</v>
      </c>
      <c r="F6" s="341"/>
      <c r="G6" s="341"/>
      <c r="H6" s="341"/>
      <c r="I6" s="341"/>
      <c r="J6" s="341" t="s">
        <v>63</v>
      </c>
      <c r="K6" s="341"/>
      <c r="L6" s="341"/>
      <c r="M6" s="341"/>
      <c r="N6" s="342"/>
      <c r="O6" s="341" t="s">
        <v>132</v>
      </c>
      <c r="P6" s="341"/>
      <c r="Q6" s="341"/>
      <c r="R6" s="341"/>
      <c r="S6" s="341"/>
      <c r="T6" s="341" t="s">
        <v>86</v>
      </c>
      <c r="U6" s="341"/>
      <c r="V6" s="341"/>
      <c r="W6" s="341"/>
      <c r="X6" s="341"/>
      <c r="Y6" s="340" t="s">
        <v>133</v>
      </c>
      <c r="Z6" s="341"/>
      <c r="AA6" s="341"/>
      <c r="AB6" s="341"/>
      <c r="AC6" s="341"/>
      <c r="AD6" s="341" t="s">
        <v>91</v>
      </c>
      <c r="AE6" s="341"/>
      <c r="AF6" s="341"/>
      <c r="AG6" s="341"/>
      <c r="AH6" s="34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</row>
    <row r="7" spans="1:76" ht="4.5" customHeight="1" x14ac:dyDescent="0.2">
      <c r="C7" s="80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  <c r="T7" s="78"/>
      <c r="U7" s="78"/>
      <c r="V7" s="78"/>
      <c r="W7" s="78"/>
      <c r="X7" s="78"/>
      <c r="Y7" s="78"/>
      <c r="Z7" s="78"/>
      <c r="AA7" s="79"/>
      <c r="AB7" s="79"/>
      <c r="AC7" s="79"/>
      <c r="AD7" s="79"/>
      <c r="AE7" s="74"/>
      <c r="AF7" s="74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110"/>
      <c r="BH7" s="110"/>
      <c r="BI7" s="110"/>
      <c r="BJ7" s="110"/>
      <c r="BK7" s="110"/>
      <c r="BL7" s="110"/>
      <c r="BM7" s="103"/>
      <c r="BN7" s="74"/>
      <c r="BO7" s="74"/>
      <c r="BP7" s="74"/>
      <c r="BQ7" s="74"/>
      <c r="BR7" s="74"/>
    </row>
    <row r="8" spans="1:76" s="150" customFormat="1" ht="13.5" customHeight="1" thickBot="1" x14ac:dyDescent="0.25">
      <c r="A8" s="149"/>
      <c r="B8" s="107"/>
      <c r="C8" s="335" t="s">
        <v>30</v>
      </c>
      <c r="D8" s="335"/>
      <c r="E8" s="335" t="s">
        <v>31</v>
      </c>
      <c r="F8" s="335"/>
      <c r="G8" s="335"/>
      <c r="H8" s="335"/>
      <c r="I8" s="335"/>
      <c r="J8" s="335"/>
      <c r="K8" s="335"/>
      <c r="L8" s="335"/>
      <c r="M8" s="335"/>
      <c r="N8" s="335"/>
      <c r="O8" s="335" t="s">
        <v>112</v>
      </c>
      <c r="P8" s="335"/>
      <c r="Q8" s="335"/>
      <c r="R8" s="335"/>
      <c r="S8" s="335"/>
      <c r="T8" s="335"/>
      <c r="U8" s="335"/>
      <c r="V8" s="335"/>
      <c r="W8" s="335"/>
      <c r="X8" s="335"/>
      <c r="Y8" s="335" t="s">
        <v>32</v>
      </c>
      <c r="Z8" s="335"/>
      <c r="AA8" s="335"/>
      <c r="AB8" s="335"/>
      <c r="AC8" s="335"/>
      <c r="AD8" s="335"/>
      <c r="AE8" s="335"/>
      <c r="AF8" s="335"/>
      <c r="AG8" s="335"/>
      <c r="AH8" s="335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</row>
    <row r="9" spans="1:76" s="153" customFormat="1" ht="15" customHeight="1" x14ac:dyDescent="0.2">
      <c r="A9" s="151"/>
      <c r="B9" s="152"/>
      <c r="C9" s="143" t="s">
        <v>65</v>
      </c>
      <c r="D9" s="144" t="s">
        <v>15</v>
      </c>
      <c r="E9" s="337" t="s">
        <v>134</v>
      </c>
      <c r="F9" s="338"/>
      <c r="G9" s="338"/>
      <c r="H9" s="338"/>
      <c r="I9" s="338"/>
      <c r="J9" s="338" t="s">
        <v>78</v>
      </c>
      <c r="K9" s="338"/>
      <c r="L9" s="338"/>
      <c r="M9" s="338"/>
      <c r="N9" s="339"/>
      <c r="O9" s="338" t="s">
        <v>135</v>
      </c>
      <c r="P9" s="338"/>
      <c r="Q9" s="338"/>
      <c r="R9" s="338"/>
      <c r="S9" s="338"/>
      <c r="T9" s="338" t="s">
        <v>23</v>
      </c>
      <c r="U9" s="338"/>
      <c r="V9" s="338"/>
      <c r="W9" s="338"/>
      <c r="X9" s="338"/>
      <c r="Y9" s="337" t="s">
        <v>136</v>
      </c>
      <c r="Z9" s="338"/>
      <c r="AA9" s="338"/>
      <c r="AB9" s="338"/>
      <c r="AC9" s="338"/>
      <c r="AD9" s="338" t="s">
        <v>91</v>
      </c>
      <c r="AE9" s="338"/>
      <c r="AF9" s="338"/>
      <c r="AG9" s="338"/>
      <c r="AH9" s="339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</row>
    <row r="10" spans="1:76" s="153" customFormat="1" ht="15" customHeight="1" thickBot="1" x14ac:dyDescent="0.25">
      <c r="A10" s="151"/>
      <c r="B10" s="152"/>
      <c r="C10" s="145" t="s">
        <v>66</v>
      </c>
      <c r="D10" s="146" t="s">
        <v>15</v>
      </c>
      <c r="E10" s="340" t="s">
        <v>137</v>
      </c>
      <c r="F10" s="341"/>
      <c r="G10" s="341"/>
      <c r="H10" s="341"/>
      <c r="I10" s="341"/>
      <c r="J10" s="341" t="s">
        <v>78</v>
      </c>
      <c r="K10" s="341"/>
      <c r="L10" s="341"/>
      <c r="M10" s="341"/>
      <c r="N10" s="342"/>
      <c r="O10" s="341" t="s">
        <v>138</v>
      </c>
      <c r="P10" s="341"/>
      <c r="Q10" s="341"/>
      <c r="R10" s="341"/>
      <c r="S10" s="341"/>
      <c r="T10" s="341" t="s">
        <v>23</v>
      </c>
      <c r="U10" s="341"/>
      <c r="V10" s="341"/>
      <c r="W10" s="341"/>
      <c r="X10" s="341"/>
      <c r="Y10" s="340" t="s">
        <v>139</v>
      </c>
      <c r="Z10" s="341"/>
      <c r="AA10" s="341"/>
      <c r="AB10" s="341"/>
      <c r="AC10" s="341"/>
      <c r="AD10" s="341" t="s">
        <v>91</v>
      </c>
      <c r="AE10" s="341"/>
      <c r="AF10" s="341"/>
      <c r="AG10" s="341"/>
      <c r="AH10" s="34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</row>
    <row r="11" spans="1:76" ht="9" customHeight="1" x14ac:dyDescent="0.2">
      <c r="C11" s="80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8"/>
      <c r="U11" s="78"/>
      <c r="V11" s="78"/>
      <c r="W11" s="78"/>
      <c r="X11" s="78"/>
      <c r="Y11" s="78"/>
      <c r="Z11" s="78"/>
      <c r="AA11" s="79"/>
      <c r="AB11" s="79"/>
      <c r="AC11" s="79"/>
      <c r="AD11" s="79"/>
      <c r="AE11" s="74"/>
      <c r="AF11" s="74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110"/>
      <c r="BR11" s="110"/>
      <c r="BS11" s="110"/>
      <c r="BT11" s="110"/>
      <c r="BU11" s="110"/>
      <c r="BV11" s="110"/>
      <c r="BW11" s="103"/>
    </row>
    <row r="12" spans="1:76" s="150" customFormat="1" ht="13.5" customHeight="1" thickBot="1" x14ac:dyDescent="0.25">
      <c r="A12" s="149"/>
      <c r="B12" s="107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 t="s">
        <v>33</v>
      </c>
      <c r="P12" s="335"/>
      <c r="Q12" s="335"/>
      <c r="R12" s="335"/>
      <c r="S12" s="335"/>
      <c r="T12" s="335"/>
      <c r="U12" s="335"/>
      <c r="V12" s="335"/>
      <c r="W12" s="335"/>
      <c r="X12" s="335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76" s="153" customFormat="1" ht="15" customHeight="1" x14ac:dyDescent="0.2">
      <c r="A13" s="151"/>
      <c r="B13" s="152"/>
      <c r="C13" s="147" t="s">
        <v>113</v>
      </c>
      <c r="D13" s="183" t="s">
        <v>113</v>
      </c>
      <c r="E13" s="328"/>
      <c r="F13" s="329"/>
      <c r="G13" s="329"/>
      <c r="H13" s="329"/>
      <c r="I13" s="329"/>
      <c r="J13" s="329"/>
      <c r="K13" s="329"/>
      <c r="L13" s="329"/>
      <c r="M13" s="329"/>
      <c r="N13" s="330"/>
      <c r="O13" s="331" t="s">
        <v>140</v>
      </c>
      <c r="P13" s="331"/>
      <c r="Q13" s="331"/>
      <c r="R13" s="331"/>
      <c r="S13" s="331"/>
      <c r="T13" s="331" t="s">
        <v>95</v>
      </c>
      <c r="U13" s="331"/>
      <c r="V13" s="331"/>
      <c r="W13" s="331"/>
      <c r="X13" s="33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</row>
    <row r="14" spans="1:76" s="153" customFormat="1" ht="15" customHeight="1" thickBot="1" x14ac:dyDescent="0.25">
      <c r="A14" s="151"/>
      <c r="B14" s="152"/>
      <c r="C14" s="148" t="s">
        <v>113</v>
      </c>
      <c r="D14" s="184" t="s">
        <v>113</v>
      </c>
      <c r="E14" s="328"/>
      <c r="F14" s="329"/>
      <c r="G14" s="329"/>
      <c r="H14" s="329"/>
      <c r="I14" s="329"/>
      <c r="J14" s="329"/>
      <c r="K14" s="329"/>
      <c r="L14" s="329"/>
      <c r="M14" s="329"/>
      <c r="N14" s="330"/>
      <c r="O14" s="333" t="s">
        <v>141</v>
      </c>
      <c r="P14" s="333"/>
      <c r="Q14" s="333"/>
      <c r="R14" s="333"/>
      <c r="S14" s="333"/>
      <c r="T14" s="333" t="s">
        <v>95</v>
      </c>
      <c r="U14" s="333"/>
      <c r="V14" s="333"/>
      <c r="W14" s="333"/>
      <c r="X14" s="334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</row>
    <row r="15" spans="1:76" ht="5.25" customHeight="1" x14ac:dyDescent="0.2">
      <c r="C15" s="80"/>
      <c r="D15" s="76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77"/>
      <c r="P15" s="77"/>
      <c r="Q15" s="77"/>
      <c r="R15" s="77"/>
      <c r="S15" s="78"/>
      <c r="T15" s="78"/>
      <c r="U15" s="78"/>
      <c r="V15" s="78"/>
      <c r="W15" s="78"/>
      <c r="X15" s="78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110"/>
      <c r="AX15" s="110"/>
      <c r="AY15" s="110"/>
      <c r="AZ15" s="110"/>
      <c r="BA15" s="110"/>
      <c r="BB15" s="110"/>
      <c r="BC15" s="103"/>
      <c r="BL15" s="74"/>
      <c r="BM15" s="74"/>
      <c r="BN15" s="74"/>
      <c r="BO15" s="74"/>
      <c r="BP15" s="74"/>
      <c r="BQ15" s="74"/>
      <c r="BR15" s="74"/>
    </row>
    <row r="16" spans="1:76" s="150" customFormat="1" ht="13.5" customHeight="1" thickBot="1" x14ac:dyDescent="0.25">
      <c r="A16" s="149"/>
      <c r="B16" s="107"/>
      <c r="C16" s="335"/>
      <c r="D16" s="335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5" t="s">
        <v>34</v>
      </c>
      <c r="P16" s="335"/>
      <c r="Q16" s="335"/>
      <c r="R16" s="335"/>
      <c r="S16" s="335"/>
      <c r="T16" s="335"/>
      <c r="U16" s="335"/>
      <c r="V16" s="335"/>
      <c r="W16" s="335"/>
      <c r="X16" s="335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</row>
    <row r="17" spans="1:80" s="153" customFormat="1" ht="15" customHeight="1" x14ac:dyDescent="0.2">
      <c r="A17" s="151"/>
      <c r="B17" s="152"/>
      <c r="C17" s="147" t="s">
        <v>113</v>
      </c>
      <c r="D17" s="183" t="s">
        <v>113</v>
      </c>
      <c r="E17" s="328"/>
      <c r="F17" s="329"/>
      <c r="G17" s="329"/>
      <c r="H17" s="329"/>
      <c r="I17" s="329"/>
      <c r="J17" s="329"/>
      <c r="K17" s="329"/>
      <c r="L17" s="329"/>
      <c r="M17" s="329"/>
      <c r="N17" s="330"/>
      <c r="O17" s="331" t="s">
        <v>142</v>
      </c>
      <c r="P17" s="331"/>
      <c r="Q17" s="331"/>
      <c r="R17" s="331"/>
      <c r="S17" s="331"/>
      <c r="T17" s="331" t="s">
        <v>95</v>
      </c>
      <c r="U17" s="331"/>
      <c r="V17" s="331"/>
      <c r="W17" s="331"/>
      <c r="X17" s="33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</row>
    <row r="18" spans="1:80" s="153" customFormat="1" ht="15" customHeight="1" thickBot="1" x14ac:dyDescent="0.25">
      <c r="A18" s="151"/>
      <c r="B18" s="152"/>
      <c r="C18" s="148" t="s">
        <v>113</v>
      </c>
      <c r="D18" s="184" t="s">
        <v>113</v>
      </c>
      <c r="E18" s="328"/>
      <c r="F18" s="329"/>
      <c r="G18" s="329"/>
      <c r="H18" s="329"/>
      <c r="I18" s="329"/>
      <c r="J18" s="329"/>
      <c r="K18" s="329"/>
      <c r="L18" s="329"/>
      <c r="M18" s="329"/>
      <c r="N18" s="330"/>
      <c r="O18" s="333" t="s">
        <v>143</v>
      </c>
      <c r="P18" s="333"/>
      <c r="Q18" s="333"/>
      <c r="R18" s="333"/>
      <c r="S18" s="333"/>
      <c r="T18" s="333" t="s">
        <v>95</v>
      </c>
      <c r="U18" s="333"/>
      <c r="V18" s="333"/>
      <c r="W18" s="333"/>
      <c r="X18" s="334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</row>
    <row r="19" spans="1:80" ht="9" customHeight="1" x14ac:dyDescent="0.2">
      <c r="C19" s="80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78"/>
      <c r="U19" s="78"/>
      <c r="V19" s="78"/>
      <c r="W19" s="78"/>
      <c r="X19" s="78"/>
      <c r="Y19" s="78"/>
      <c r="Z19" s="78"/>
      <c r="AA19" s="79"/>
      <c r="AB19" s="79"/>
      <c r="AC19" s="79"/>
      <c r="AD19" s="79"/>
      <c r="AE19" s="74"/>
      <c r="AF19" s="74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110"/>
      <c r="BS19" s="110"/>
      <c r="BT19" s="110"/>
      <c r="BU19" s="110"/>
      <c r="BV19" s="110"/>
      <c r="BW19" s="110"/>
      <c r="BX19" s="103"/>
    </row>
    <row r="20" spans="1:80" ht="9" customHeight="1" thickBot="1" x14ac:dyDescent="0.25">
      <c r="C20" s="80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78"/>
      <c r="U20" s="78"/>
      <c r="V20" s="78"/>
      <c r="W20" s="78"/>
      <c r="X20" s="78"/>
      <c r="Y20" s="78"/>
      <c r="Z20" s="78"/>
      <c r="AA20" s="79"/>
      <c r="AB20" s="79"/>
      <c r="AC20" s="79"/>
      <c r="AD20" s="79"/>
      <c r="AE20" s="74"/>
      <c r="AF20" s="74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110"/>
      <c r="BS20" s="110"/>
      <c r="BT20" s="110"/>
      <c r="BU20" s="110"/>
      <c r="BV20" s="110"/>
      <c r="BW20" s="110"/>
      <c r="BX20" s="103"/>
    </row>
    <row r="21" spans="1:80" ht="12" customHeight="1" x14ac:dyDescent="0.15">
      <c r="A21" s="114"/>
      <c r="B21" s="114"/>
      <c r="C21" s="154"/>
      <c r="D21" s="115"/>
      <c r="E21" s="116"/>
      <c r="F21" s="116"/>
      <c r="G21" s="116"/>
      <c r="H21" s="114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117"/>
      <c r="AE21" s="117"/>
      <c r="AF21" s="117"/>
      <c r="AG21" s="118"/>
      <c r="AH21" s="119"/>
      <c r="AI21" s="119"/>
      <c r="AJ21" s="119"/>
      <c r="AK21" s="119"/>
      <c r="AL21" s="119"/>
      <c r="AM21" s="114"/>
      <c r="AN21" s="114"/>
      <c r="AO21" s="114"/>
      <c r="AP21" s="114"/>
      <c r="AQ21" s="114"/>
      <c r="AR21" s="114"/>
      <c r="BL21" s="74"/>
      <c r="BM21" s="74"/>
      <c r="BN21" s="74"/>
      <c r="BO21" s="74"/>
      <c r="BP21" s="74"/>
      <c r="BQ21" s="74"/>
      <c r="BR21" s="74"/>
    </row>
    <row r="22" spans="1:80" ht="12" customHeight="1" x14ac:dyDescent="0.15">
      <c r="C22" s="96"/>
      <c r="D22" s="97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7"/>
      <c r="AC22" s="74"/>
      <c r="AD22" s="74"/>
      <c r="AE22" s="74"/>
      <c r="AF22" s="74"/>
      <c r="BL22" s="74"/>
      <c r="BM22" s="74"/>
      <c r="BN22" s="74"/>
      <c r="BO22" s="74"/>
      <c r="BP22" s="74"/>
      <c r="BQ22" s="74"/>
      <c r="BR22" s="74"/>
    </row>
    <row r="23" spans="1:80" ht="15.9" customHeight="1" thickBot="1" x14ac:dyDescent="0.25">
      <c r="C23" s="278" t="s">
        <v>16</v>
      </c>
      <c r="D23" s="302"/>
      <c r="E23" s="303" t="str">
        <f>C34</f>
        <v>鈴木慎也</v>
      </c>
      <c r="F23" s="304"/>
      <c r="G23" s="304"/>
      <c r="H23" s="304"/>
      <c r="I23" s="304"/>
      <c r="J23" s="304"/>
      <c r="K23" s="305" t="str">
        <f>D34</f>
        <v>TEAM BLOWIN</v>
      </c>
      <c r="L23" s="304"/>
      <c r="M23" s="304"/>
      <c r="N23" s="304"/>
      <c r="O23" s="304"/>
      <c r="P23" s="306"/>
      <c r="Q23" s="307" t="s">
        <v>42</v>
      </c>
      <c r="R23" s="308"/>
      <c r="S23" s="308"/>
      <c r="T23" s="309"/>
      <c r="U23" s="155"/>
      <c r="V23" s="155"/>
      <c r="W23" s="155"/>
      <c r="X23" s="155"/>
      <c r="Y23" s="155"/>
      <c r="Z23" s="155"/>
      <c r="AA23" s="171"/>
      <c r="AB23" s="74"/>
      <c r="AC23" s="74"/>
      <c r="AD23" s="74"/>
      <c r="AE23" s="74"/>
      <c r="AF23" s="74"/>
      <c r="AH23" s="123"/>
      <c r="AI23" s="83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8"/>
      <c r="AZ23" s="78"/>
      <c r="BA23" s="78"/>
      <c r="BB23" s="78"/>
      <c r="BC23" s="78"/>
      <c r="BD23" s="78"/>
      <c r="BE23" s="78"/>
      <c r="BF23" s="79"/>
      <c r="BG23" s="79"/>
      <c r="BH23" s="79"/>
      <c r="BI23" s="79"/>
      <c r="BL23" s="74"/>
      <c r="BM23" s="74"/>
      <c r="BN23" s="74"/>
      <c r="BO23" s="74"/>
      <c r="BP23" s="74"/>
      <c r="BQ23" s="74"/>
      <c r="BR23" s="74"/>
    </row>
    <row r="24" spans="1:80" ht="15.9" customHeight="1" thickTop="1" thickBot="1" x14ac:dyDescent="0.25">
      <c r="C24" s="278"/>
      <c r="D24" s="302"/>
      <c r="E24" s="313" t="str">
        <f>C35</f>
        <v>清水実歩</v>
      </c>
      <c r="F24" s="314"/>
      <c r="G24" s="314"/>
      <c r="H24" s="314"/>
      <c r="I24" s="314"/>
      <c r="J24" s="314"/>
      <c r="K24" s="315" t="str">
        <f>D35</f>
        <v>TEAM BLOWIN</v>
      </c>
      <c r="L24" s="314"/>
      <c r="M24" s="314"/>
      <c r="N24" s="314"/>
      <c r="O24" s="314"/>
      <c r="P24" s="316"/>
      <c r="Q24" s="310"/>
      <c r="R24" s="311"/>
      <c r="S24" s="311"/>
      <c r="T24" s="312"/>
      <c r="U24" s="189"/>
      <c r="V24" s="190">
        <v>21</v>
      </c>
      <c r="W24" s="191">
        <v>21</v>
      </c>
      <c r="X24" s="155"/>
      <c r="Y24" s="155"/>
      <c r="Z24" s="155"/>
      <c r="AA24" s="155"/>
      <c r="AB24" s="155"/>
      <c r="AC24" s="171"/>
      <c r="AD24" s="170"/>
      <c r="AE24" s="81"/>
      <c r="AF24" s="81"/>
      <c r="AG24" s="81"/>
      <c r="AH24" s="81"/>
      <c r="AI24" s="82"/>
      <c r="AJ24" s="82"/>
      <c r="AK24" s="82"/>
      <c r="AR24" s="123"/>
      <c r="AS24" s="83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8"/>
      <c r="BJ24" s="78"/>
      <c r="BK24" s="78"/>
      <c r="BL24" s="78"/>
      <c r="BM24" s="78"/>
      <c r="BN24" s="78"/>
      <c r="BO24" s="78"/>
      <c r="BP24" s="79"/>
      <c r="BQ24" s="79"/>
      <c r="BR24" s="79"/>
      <c r="BS24" s="79"/>
    </row>
    <row r="25" spans="1:80" ht="15.9" customHeight="1" thickTop="1" x14ac:dyDescent="0.2">
      <c r="C25" s="169" t="s">
        <v>41</v>
      </c>
      <c r="D25" s="83"/>
      <c r="E25" s="317" t="str">
        <f>C49</f>
        <v>伊藤洸弥</v>
      </c>
      <c r="F25" s="318"/>
      <c r="G25" s="318"/>
      <c r="H25" s="318"/>
      <c r="I25" s="318"/>
      <c r="J25" s="318"/>
      <c r="K25" s="319" t="s">
        <v>15</v>
      </c>
      <c r="L25" s="319"/>
      <c r="M25" s="319"/>
      <c r="N25" s="319"/>
      <c r="O25" s="319"/>
      <c r="P25" s="320"/>
      <c r="Q25" s="321" t="s">
        <v>40</v>
      </c>
      <c r="R25" s="322"/>
      <c r="S25" s="322"/>
      <c r="T25" s="323"/>
      <c r="U25" s="161"/>
      <c r="V25" s="161">
        <v>12</v>
      </c>
      <c r="W25" s="160">
        <v>17</v>
      </c>
      <c r="X25" s="192"/>
      <c r="Y25" s="155"/>
      <c r="Z25" s="155"/>
      <c r="AA25" s="155"/>
      <c r="AB25" s="168" t="s">
        <v>10</v>
      </c>
      <c r="AC25" s="167"/>
      <c r="AD25" s="74"/>
      <c r="AE25" s="74"/>
      <c r="AF25" s="74"/>
      <c r="AG25" s="84"/>
      <c r="AH25" s="84"/>
      <c r="AI25" s="84"/>
      <c r="AJ25" s="84"/>
      <c r="AK25" s="84"/>
      <c r="AR25" s="123"/>
      <c r="AS25" s="83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8"/>
      <c r="BI25" s="78"/>
      <c r="BJ25" s="78"/>
      <c r="BK25" s="78"/>
      <c r="BL25" s="78"/>
      <c r="BM25" s="78"/>
      <c r="BN25" s="78"/>
      <c r="BO25" s="78"/>
      <c r="BP25" s="79"/>
      <c r="BQ25" s="79"/>
      <c r="BR25" s="79"/>
      <c r="BS25" s="79"/>
    </row>
    <row r="26" spans="1:80" ht="15.9" customHeight="1" thickBot="1" x14ac:dyDescent="0.25">
      <c r="E26" s="313" t="str">
        <f>C50</f>
        <v>粟井美鈴</v>
      </c>
      <c r="F26" s="314"/>
      <c r="G26" s="314"/>
      <c r="H26" s="314"/>
      <c r="I26" s="314"/>
      <c r="J26" s="314"/>
      <c r="K26" s="315" t="s">
        <v>15</v>
      </c>
      <c r="L26" s="315"/>
      <c r="M26" s="315"/>
      <c r="N26" s="315"/>
      <c r="O26" s="315"/>
      <c r="P26" s="327"/>
      <c r="Q26" s="324"/>
      <c r="R26" s="325"/>
      <c r="S26" s="325"/>
      <c r="T26" s="326"/>
      <c r="U26" s="155"/>
      <c r="V26" s="155"/>
      <c r="W26" s="155"/>
      <c r="X26" s="193"/>
      <c r="Y26" s="155">
        <v>15</v>
      </c>
      <c r="Z26" s="155">
        <v>21</v>
      </c>
      <c r="AA26" s="155">
        <v>21</v>
      </c>
      <c r="AB26" s="343" t="s">
        <v>144</v>
      </c>
      <c r="AC26" s="344"/>
      <c r="AD26" s="344"/>
      <c r="AE26" s="344"/>
      <c r="AF26" s="344"/>
      <c r="AG26" s="345" t="s">
        <v>15</v>
      </c>
      <c r="AH26" s="344"/>
      <c r="AI26" s="344"/>
      <c r="AJ26" s="344"/>
      <c r="AK26" s="346"/>
      <c r="AR26" s="123"/>
      <c r="AS26" s="83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8"/>
      <c r="BI26" s="78"/>
      <c r="BJ26" s="78"/>
      <c r="BK26" s="78"/>
      <c r="BL26" s="78"/>
      <c r="BM26" s="78"/>
      <c r="BN26" s="78"/>
      <c r="BO26" s="78"/>
      <c r="BP26" s="79"/>
      <c r="BQ26" s="79"/>
      <c r="BR26" s="79"/>
      <c r="BS26" s="79"/>
    </row>
    <row r="27" spans="1:80" ht="15.9" customHeight="1" thickTop="1" x14ac:dyDescent="0.2">
      <c r="E27" s="317" t="str">
        <f>C43</f>
        <v>脇大翼</v>
      </c>
      <c r="F27" s="318"/>
      <c r="G27" s="318"/>
      <c r="H27" s="318"/>
      <c r="I27" s="318"/>
      <c r="J27" s="318"/>
      <c r="K27" s="319" t="str">
        <f>D43</f>
        <v>TEAM BLOWIN</v>
      </c>
      <c r="L27" s="318"/>
      <c r="M27" s="318"/>
      <c r="N27" s="318"/>
      <c r="O27" s="318"/>
      <c r="P27" s="350"/>
      <c r="Q27" s="321" t="s">
        <v>39</v>
      </c>
      <c r="R27" s="322"/>
      <c r="S27" s="322"/>
      <c r="T27" s="323"/>
      <c r="U27" s="155"/>
      <c r="V27" s="155"/>
      <c r="W27" s="155"/>
      <c r="X27" s="166"/>
      <c r="Y27" s="189">
        <v>21</v>
      </c>
      <c r="Z27" s="190">
        <v>7</v>
      </c>
      <c r="AA27" s="194">
        <v>19</v>
      </c>
      <c r="AB27" s="298" t="s">
        <v>145</v>
      </c>
      <c r="AC27" s="299"/>
      <c r="AD27" s="299"/>
      <c r="AE27" s="299"/>
      <c r="AF27" s="299"/>
      <c r="AG27" s="300" t="s">
        <v>15</v>
      </c>
      <c r="AH27" s="300"/>
      <c r="AI27" s="300"/>
      <c r="AJ27" s="300"/>
      <c r="AK27" s="301"/>
      <c r="AR27" s="123"/>
      <c r="AS27" s="83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8"/>
      <c r="BI27" s="78"/>
      <c r="BJ27" s="78"/>
      <c r="BK27" s="78"/>
      <c r="BL27" s="78"/>
      <c r="BM27" s="78"/>
      <c r="BN27" s="78"/>
      <c r="BO27" s="78"/>
      <c r="BP27" s="79"/>
      <c r="BQ27" s="79"/>
      <c r="BR27" s="79"/>
      <c r="BS27" s="79"/>
    </row>
    <row r="28" spans="1:80" ht="15.9" customHeight="1" thickBot="1" x14ac:dyDescent="0.25">
      <c r="E28" s="313" t="str">
        <f>C44</f>
        <v>森宏次郎</v>
      </c>
      <c r="F28" s="314"/>
      <c r="G28" s="314"/>
      <c r="H28" s="314"/>
      <c r="I28" s="314"/>
      <c r="J28" s="314"/>
      <c r="K28" s="315" t="str">
        <f>D44</f>
        <v>south club</v>
      </c>
      <c r="L28" s="314"/>
      <c r="M28" s="314"/>
      <c r="N28" s="314"/>
      <c r="O28" s="314"/>
      <c r="P28" s="316"/>
      <c r="Q28" s="324"/>
      <c r="R28" s="325"/>
      <c r="S28" s="325"/>
      <c r="T28" s="326"/>
      <c r="U28" s="165"/>
      <c r="V28" s="165">
        <v>20</v>
      </c>
      <c r="W28" s="164">
        <v>18</v>
      </c>
      <c r="X28" s="163"/>
      <c r="Y28" s="162"/>
      <c r="Z28" s="155"/>
      <c r="AA28" s="155"/>
      <c r="AB28" s="347" t="s">
        <v>14</v>
      </c>
      <c r="AC28" s="347"/>
      <c r="AD28" s="347"/>
      <c r="AE28" s="347"/>
      <c r="AF28" s="347"/>
      <c r="AG28" s="347"/>
      <c r="AH28" s="347"/>
      <c r="AI28" s="347"/>
      <c r="AJ28" s="347"/>
      <c r="AK28" s="347"/>
      <c r="AR28" s="123"/>
      <c r="AS28" s="83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8"/>
      <c r="BI28" s="78"/>
      <c r="BJ28" s="78"/>
      <c r="BK28" s="78"/>
      <c r="BL28" s="78"/>
      <c r="BM28" s="78"/>
      <c r="BN28" s="78"/>
      <c r="BO28" s="78"/>
      <c r="BP28" s="79"/>
      <c r="BQ28" s="79"/>
      <c r="BR28" s="79"/>
      <c r="BS28" s="79"/>
    </row>
    <row r="29" spans="1:80" ht="15.9" customHeight="1" thickTop="1" thickBot="1" x14ac:dyDescent="0.25">
      <c r="C29" s="351" t="s">
        <v>18</v>
      </c>
      <c r="D29" s="352"/>
      <c r="E29" s="317" t="str">
        <f>C58</f>
        <v>石川竜郎</v>
      </c>
      <c r="F29" s="318"/>
      <c r="G29" s="318"/>
      <c r="H29" s="318"/>
      <c r="I29" s="318"/>
      <c r="J29" s="318"/>
      <c r="K29" s="319" t="s">
        <v>15</v>
      </c>
      <c r="L29" s="319"/>
      <c r="M29" s="319"/>
      <c r="N29" s="319"/>
      <c r="O29" s="319"/>
      <c r="P29" s="320"/>
      <c r="Q29" s="310" t="s">
        <v>38</v>
      </c>
      <c r="R29" s="311"/>
      <c r="S29" s="311"/>
      <c r="T29" s="312"/>
      <c r="U29" s="186"/>
      <c r="V29" s="187">
        <v>22</v>
      </c>
      <c r="W29" s="188">
        <v>21</v>
      </c>
      <c r="X29" s="155"/>
      <c r="Y29" s="155"/>
      <c r="Z29" s="155"/>
      <c r="AA29" s="155"/>
      <c r="AB29" s="290" t="s">
        <v>146</v>
      </c>
      <c r="AC29" s="291"/>
      <c r="AD29" s="291"/>
      <c r="AE29" s="291"/>
      <c r="AF29" s="291"/>
      <c r="AG29" s="292" t="s">
        <v>15</v>
      </c>
      <c r="AH29" s="292"/>
      <c r="AI29" s="292"/>
      <c r="AJ29" s="292"/>
      <c r="AK29" s="293"/>
      <c r="AR29" s="99"/>
      <c r="AS29" s="86"/>
      <c r="AT29" s="113"/>
      <c r="AU29" s="113"/>
      <c r="AV29" s="113"/>
      <c r="AW29" s="113"/>
      <c r="AX29" s="112"/>
      <c r="AY29" s="100"/>
      <c r="AZ29" s="113"/>
      <c r="BA29" s="113"/>
      <c r="BB29" s="112"/>
      <c r="BC29" s="100"/>
      <c r="BD29" s="104"/>
      <c r="BE29" s="113"/>
      <c r="BF29" s="112"/>
      <c r="BG29" s="100"/>
      <c r="BH29" s="104"/>
      <c r="BI29" s="113"/>
      <c r="BJ29" s="112"/>
      <c r="BK29" s="100"/>
      <c r="BL29" s="104"/>
      <c r="BM29" s="113"/>
      <c r="BN29" s="112"/>
      <c r="BO29" s="100"/>
      <c r="BP29" s="104"/>
      <c r="BQ29" s="113"/>
      <c r="BR29" s="112"/>
      <c r="BS29" s="100"/>
      <c r="BT29" s="104"/>
      <c r="BU29" s="113"/>
    </row>
    <row r="30" spans="1:80" ht="15.9" customHeight="1" thickTop="1" x14ac:dyDescent="0.2">
      <c r="C30" s="351"/>
      <c r="D30" s="352"/>
      <c r="E30" s="294" t="str">
        <f>C59</f>
        <v>内田大登</v>
      </c>
      <c r="F30" s="295"/>
      <c r="G30" s="295"/>
      <c r="H30" s="295"/>
      <c r="I30" s="295"/>
      <c r="J30" s="295"/>
      <c r="K30" s="296" t="s">
        <v>15</v>
      </c>
      <c r="L30" s="296"/>
      <c r="M30" s="296"/>
      <c r="N30" s="296"/>
      <c r="O30" s="296"/>
      <c r="P30" s="297"/>
      <c r="Q30" s="353"/>
      <c r="R30" s="354"/>
      <c r="S30" s="354"/>
      <c r="T30" s="355"/>
      <c r="U30" s="155"/>
      <c r="V30" s="155"/>
      <c r="W30" s="155"/>
      <c r="X30" s="155"/>
      <c r="Y30" s="155"/>
      <c r="Z30" s="155"/>
      <c r="AA30" s="155"/>
      <c r="AB30" s="298" t="s">
        <v>117</v>
      </c>
      <c r="AC30" s="299"/>
      <c r="AD30" s="299"/>
      <c r="AE30" s="299"/>
      <c r="AF30" s="299"/>
      <c r="AG30" s="300" t="s">
        <v>15</v>
      </c>
      <c r="AH30" s="300"/>
      <c r="AI30" s="300"/>
      <c r="AJ30" s="300"/>
      <c r="AK30" s="301"/>
      <c r="AR30" s="123"/>
      <c r="AS30" s="83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8"/>
      <c r="BI30" s="78"/>
      <c r="BJ30" s="78"/>
      <c r="BK30" s="78"/>
      <c r="BL30" s="78"/>
      <c r="BM30" s="78"/>
      <c r="BN30" s="78"/>
      <c r="BO30" s="78"/>
      <c r="BP30" s="79"/>
      <c r="BQ30" s="79"/>
      <c r="BR30" s="79"/>
      <c r="BS30" s="79"/>
    </row>
    <row r="31" spans="1:80" ht="8.1" customHeight="1" thickBot="1" x14ac:dyDescent="0.25">
      <c r="C31" s="80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  <c r="T31" s="78"/>
      <c r="U31" s="78"/>
      <c r="V31" s="78"/>
      <c r="W31" s="78"/>
      <c r="X31" s="78"/>
      <c r="Y31" s="78"/>
      <c r="Z31" s="78"/>
      <c r="AA31" s="79"/>
      <c r="AB31" s="79"/>
      <c r="AC31" s="79"/>
      <c r="AD31" s="79"/>
      <c r="AE31" s="74"/>
      <c r="AF31" s="74"/>
      <c r="AR31" s="123"/>
      <c r="AS31" s="83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8"/>
      <c r="BI31" s="78"/>
      <c r="BJ31" s="78"/>
      <c r="BK31" s="78"/>
      <c r="BL31" s="78"/>
      <c r="BM31" s="78"/>
      <c r="BN31" s="78"/>
      <c r="BO31" s="78"/>
      <c r="BP31" s="79"/>
      <c r="BQ31" s="79"/>
      <c r="BR31" s="79"/>
      <c r="BS31" s="79"/>
      <c r="CA31" s="82"/>
      <c r="CB31" s="105"/>
    </row>
    <row r="32" spans="1:80" ht="12.9" customHeight="1" x14ac:dyDescent="0.15">
      <c r="C32" s="258" t="s">
        <v>17</v>
      </c>
      <c r="D32" s="259"/>
      <c r="E32" s="262" t="str">
        <f>C34</f>
        <v>鈴木慎也</v>
      </c>
      <c r="F32" s="263"/>
      <c r="G32" s="263"/>
      <c r="H32" s="264"/>
      <c r="I32" s="265" t="str">
        <f>C37</f>
        <v>木村圭一</v>
      </c>
      <c r="J32" s="263"/>
      <c r="K32" s="263"/>
      <c r="L32" s="264"/>
      <c r="M32" s="265" t="str">
        <f>C40</f>
        <v>加地龍太</v>
      </c>
      <c r="N32" s="263"/>
      <c r="O32" s="263"/>
      <c r="P32" s="264"/>
      <c r="Q32" s="265" t="str">
        <f>C43</f>
        <v>脇大翼</v>
      </c>
      <c r="R32" s="263"/>
      <c r="S32" s="263"/>
      <c r="T32" s="266"/>
      <c r="U32" s="267" t="s">
        <v>0</v>
      </c>
      <c r="V32" s="268"/>
      <c r="W32" s="268"/>
      <c r="X32" s="269"/>
      <c r="Y32" s="4"/>
      <c r="Z32" s="216" t="s">
        <v>2</v>
      </c>
      <c r="AA32" s="217"/>
      <c r="AB32" s="216" t="s">
        <v>3</v>
      </c>
      <c r="AC32" s="218"/>
      <c r="AD32" s="217"/>
      <c r="AE32" s="219" t="s">
        <v>4</v>
      </c>
      <c r="AF32" s="220"/>
      <c r="AG32" s="221"/>
      <c r="AH32" s="77"/>
      <c r="AI32" s="77"/>
      <c r="AJ32" s="77"/>
      <c r="AK32" s="77"/>
      <c r="AL32" s="77"/>
      <c r="AM32" s="77"/>
      <c r="AN32" s="77"/>
      <c r="AO32" s="77"/>
      <c r="AP32" s="77"/>
      <c r="AQ32" s="78"/>
      <c r="AT32" s="78"/>
      <c r="AU32" s="78"/>
      <c r="AV32" s="78"/>
      <c r="AW32" s="78"/>
      <c r="AX32" s="78"/>
      <c r="AY32" s="79"/>
      <c r="AZ32" s="79"/>
      <c r="BA32" s="79"/>
      <c r="BB32" s="79"/>
      <c r="BL32" s="74"/>
      <c r="BM32" s="74"/>
      <c r="BN32" s="74"/>
      <c r="BO32" s="74"/>
      <c r="BP32" s="74"/>
      <c r="BQ32" s="74"/>
      <c r="BR32" s="74"/>
    </row>
    <row r="33" spans="3:70" ht="12.9" customHeight="1" thickBot="1" x14ac:dyDescent="0.2">
      <c r="C33" s="260"/>
      <c r="D33" s="261"/>
      <c r="E33" s="270" t="str">
        <f>C35</f>
        <v>清水実歩</v>
      </c>
      <c r="F33" s="271"/>
      <c r="G33" s="271"/>
      <c r="H33" s="272"/>
      <c r="I33" s="273" t="str">
        <f>C38</f>
        <v>佐伯真里恵</v>
      </c>
      <c r="J33" s="271"/>
      <c r="K33" s="271"/>
      <c r="L33" s="272"/>
      <c r="M33" s="273" t="str">
        <f>C41</f>
        <v>加地まどか</v>
      </c>
      <c r="N33" s="271"/>
      <c r="O33" s="271"/>
      <c r="P33" s="272"/>
      <c r="Q33" s="273" t="str">
        <f>C44</f>
        <v>森宏次郎</v>
      </c>
      <c r="R33" s="271"/>
      <c r="S33" s="271"/>
      <c r="T33" s="274"/>
      <c r="U33" s="275" t="s">
        <v>1</v>
      </c>
      <c r="V33" s="276"/>
      <c r="W33" s="276"/>
      <c r="X33" s="277"/>
      <c r="Y33" s="4"/>
      <c r="Z33" s="56" t="s">
        <v>5</v>
      </c>
      <c r="AA33" s="55" t="s">
        <v>6</v>
      </c>
      <c r="AB33" s="56" t="s">
        <v>13</v>
      </c>
      <c r="AC33" s="55" t="s">
        <v>7</v>
      </c>
      <c r="AD33" s="54" t="s">
        <v>8</v>
      </c>
      <c r="AE33" s="55" t="s">
        <v>13</v>
      </c>
      <c r="AF33" s="55" t="s">
        <v>7</v>
      </c>
      <c r="AG33" s="54" t="s">
        <v>8</v>
      </c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T33" s="78"/>
      <c r="AU33" s="78"/>
      <c r="AV33" s="78"/>
      <c r="AW33" s="78"/>
      <c r="AX33" s="78"/>
      <c r="AY33" s="79"/>
      <c r="AZ33" s="79"/>
      <c r="BA33" s="79"/>
      <c r="BB33" s="79"/>
      <c r="BL33" s="74"/>
      <c r="BM33" s="74"/>
      <c r="BN33" s="74"/>
      <c r="BO33" s="74"/>
      <c r="BP33" s="74"/>
      <c r="BQ33" s="74"/>
      <c r="BR33" s="74"/>
    </row>
    <row r="34" spans="3:70" ht="12" customHeight="1" x14ac:dyDescent="0.15">
      <c r="C34" s="40" t="s">
        <v>48</v>
      </c>
      <c r="D34" s="31" t="s">
        <v>15</v>
      </c>
      <c r="E34" s="253"/>
      <c r="F34" s="254"/>
      <c r="G34" s="254"/>
      <c r="H34" s="255"/>
      <c r="I34" s="37">
        <v>21</v>
      </c>
      <c r="J34" s="28" t="str">
        <f>IF(I34="","","-")</f>
        <v>-</v>
      </c>
      <c r="K34" s="36">
        <v>19</v>
      </c>
      <c r="L34" s="222" t="str">
        <f>IF(I34&lt;&gt;"",IF(I34&gt;K34,IF(I35&gt;K35,"○",IF(I36&gt;K36,"○","×")),IF(I35&gt;K35,IF(I36&gt;K36,"○","×"),"×")),"")</f>
        <v>○</v>
      </c>
      <c r="M34" s="37">
        <v>21</v>
      </c>
      <c r="N34" s="53" t="str">
        <f t="shared" ref="N34:N39" si="0">IF(M34="","","-")</f>
        <v>-</v>
      </c>
      <c r="O34" s="52">
        <v>12</v>
      </c>
      <c r="P34" s="222" t="str">
        <f>IF(M34&lt;&gt;"",IF(M34&gt;O34,IF(M35&gt;O35,"○",IF(M36&gt;O36,"○","×")),IF(M35&gt;O35,IF(M36&gt;O36,"○","×"),"×")),"")</f>
        <v>○</v>
      </c>
      <c r="Q34" s="67">
        <v>21</v>
      </c>
      <c r="R34" s="53" t="str">
        <f t="shared" ref="R34:R42" si="1">IF(Q34="","","-")</f>
        <v>-</v>
      </c>
      <c r="S34" s="36">
        <v>15</v>
      </c>
      <c r="T34" s="225" t="str">
        <f>IF(Q34&lt;&gt;"",IF(Q34&gt;S34,IF(Q35&gt;S35,"○",IF(Q36&gt;S36,"○","×")),IF(Q35&gt;S35,IF(Q36&gt;S36,"○","×"),"×")),"")</f>
        <v>○</v>
      </c>
      <c r="U34" s="207" t="s">
        <v>120</v>
      </c>
      <c r="V34" s="208"/>
      <c r="W34" s="208"/>
      <c r="X34" s="209"/>
      <c r="Y34" s="4"/>
      <c r="Z34" s="64"/>
      <c r="AA34" s="60"/>
      <c r="AB34" s="58"/>
      <c r="AC34" s="57"/>
      <c r="AD34" s="65"/>
      <c r="AE34" s="60"/>
      <c r="AF34" s="60"/>
      <c r="AG34" s="59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T34" s="78"/>
      <c r="AU34" s="78"/>
      <c r="AV34" s="78"/>
      <c r="AW34" s="78"/>
      <c r="AX34" s="78"/>
      <c r="AY34" s="79"/>
      <c r="AZ34" s="79"/>
      <c r="BA34" s="79"/>
      <c r="BB34" s="79"/>
      <c r="BL34" s="74"/>
      <c r="BM34" s="74"/>
      <c r="BN34" s="74"/>
      <c r="BO34" s="74"/>
      <c r="BP34" s="74"/>
      <c r="BQ34" s="74"/>
      <c r="BR34" s="74"/>
    </row>
    <row r="35" spans="3:70" ht="12" customHeight="1" x14ac:dyDescent="0.15">
      <c r="C35" s="40" t="s">
        <v>49</v>
      </c>
      <c r="D35" s="31" t="s">
        <v>15</v>
      </c>
      <c r="E35" s="256"/>
      <c r="F35" s="242"/>
      <c r="G35" s="242"/>
      <c r="H35" s="249"/>
      <c r="I35" s="37">
        <v>21</v>
      </c>
      <c r="J35" s="28" t="str">
        <f>IF(I35="","","-")</f>
        <v>-</v>
      </c>
      <c r="K35" s="51">
        <v>12</v>
      </c>
      <c r="L35" s="223"/>
      <c r="M35" s="37">
        <v>19</v>
      </c>
      <c r="N35" s="28" t="str">
        <f t="shared" si="0"/>
        <v>-</v>
      </c>
      <c r="O35" s="36">
        <v>21</v>
      </c>
      <c r="P35" s="223"/>
      <c r="Q35" s="37">
        <v>21</v>
      </c>
      <c r="R35" s="28" t="str">
        <f t="shared" si="1"/>
        <v>-</v>
      </c>
      <c r="S35" s="36">
        <v>13</v>
      </c>
      <c r="T35" s="226"/>
      <c r="U35" s="210"/>
      <c r="V35" s="211"/>
      <c r="W35" s="211"/>
      <c r="X35" s="212"/>
      <c r="Y35" s="4"/>
      <c r="Z35" s="64">
        <f>COUNTIF(E34:T36,"○")</f>
        <v>3</v>
      </c>
      <c r="AA35" s="60">
        <f>COUNTIF(E34:T36,"×")</f>
        <v>0</v>
      </c>
      <c r="AB35" s="63">
        <f>(IF((E34&gt;G34),1,0))+(IF((E35&gt;G35),1,0))+(IF((E36&gt;G36),1,0))+(IF((I34&gt;K34),1,0))+(IF((I35&gt;K35),1,0))+(IF((I36&gt;K36),1,0))+(IF((M34&gt;O34),1,0))+(IF((M35&gt;O35),1,0))+(IF((M36&gt;O36),1,0))+(IF((Q34&gt;S34),1,0))+(IF((Q35&gt;S35),1,0))+(IF((Q36&gt;S36),1,0))</f>
        <v>6</v>
      </c>
      <c r="AC35" s="62">
        <f>(IF((E34&lt;G34),1,0))+(IF((E35&lt;G35),1,0))+(IF((E36&lt;G36),1,0))+(IF((I34&lt;K34),1,0))+(IF((I35&lt;K35),1,0))+(IF((I36&lt;K36),1,0))+(IF((M34&lt;O34),1,0))+(IF((M35&lt;O35),1,0))+(IF((M36&lt;O36),1,0))+(IF((Q34&lt;S34),1,0))+(IF((Q35&lt;S35),1,0))+(IF((Q36&lt;S36),1,0))</f>
        <v>1</v>
      </c>
      <c r="AD35" s="61">
        <f>AB35-AC35</f>
        <v>5</v>
      </c>
      <c r="AE35" s="60">
        <f>SUM(E34:E36,I34:I36,M34:M36,Q34:Q36)</f>
        <v>145</v>
      </c>
      <c r="AF35" s="60">
        <f>SUM(G34:G36,K34:K36,O34:O36,S34:S36)</f>
        <v>108</v>
      </c>
      <c r="AG35" s="59">
        <f>AE35-AF35</f>
        <v>37</v>
      </c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T35" s="78"/>
      <c r="AU35" s="78"/>
      <c r="AV35" s="78"/>
      <c r="AW35" s="78"/>
      <c r="AX35" s="78"/>
      <c r="AY35" s="79"/>
      <c r="AZ35" s="79"/>
      <c r="BA35" s="79"/>
      <c r="BB35" s="79"/>
      <c r="BL35" s="74"/>
      <c r="BM35" s="74"/>
      <c r="BN35" s="74"/>
      <c r="BO35" s="74"/>
      <c r="BP35" s="74"/>
      <c r="BQ35" s="74"/>
      <c r="BR35" s="74"/>
    </row>
    <row r="36" spans="3:70" ht="12" customHeight="1" x14ac:dyDescent="0.15">
      <c r="C36" s="127"/>
      <c r="D36" s="128"/>
      <c r="E36" s="257"/>
      <c r="F36" s="251"/>
      <c r="G36" s="251"/>
      <c r="H36" s="252"/>
      <c r="I36" s="48"/>
      <c r="J36" s="28" t="str">
        <f>IF(I36="","","-")</f>
        <v/>
      </c>
      <c r="K36" s="46"/>
      <c r="L36" s="224"/>
      <c r="M36" s="48">
        <v>21</v>
      </c>
      <c r="N36" s="47" t="str">
        <f t="shared" si="0"/>
        <v>-</v>
      </c>
      <c r="O36" s="46">
        <v>16</v>
      </c>
      <c r="P36" s="223"/>
      <c r="Q36" s="48"/>
      <c r="R36" s="47" t="str">
        <f t="shared" si="1"/>
        <v/>
      </c>
      <c r="S36" s="46"/>
      <c r="T36" s="226"/>
      <c r="U36" s="10">
        <f>Z35</f>
        <v>3</v>
      </c>
      <c r="V36" s="9" t="s">
        <v>9</v>
      </c>
      <c r="W36" s="9">
        <f>AA35</f>
        <v>0</v>
      </c>
      <c r="X36" s="8" t="s">
        <v>6</v>
      </c>
      <c r="Y36" s="4"/>
      <c r="Z36" s="64"/>
      <c r="AA36" s="60"/>
      <c r="AB36" s="64"/>
      <c r="AC36" s="60"/>
      <c r="AD36" s="59"/>
      <c r="AE36" s="60"/>
      <c r="AF36" s="60"/>
      <c r="AG36" s="59"/>
      <c r="AH36" s="77"/>
      <c r="AI36" s="77"/>
      <c r="AJ36" s="77"/>
      <c r="AK36" s="77"/>
      <c r="AL36" s="77"/>
      <c r="AM36" s="77"/>
      <c r="AN36" s="77"/>
      <c r="AO36" s="77"/>
      <c r="AP36" s="77"/>
      <c r="AQ36" s="78"/>
      <c r="AT36" s="78"/>
      <c r="AU36" s="78"/>
      <c r="AV36" s="78"/>
      <c r="AW36" s="78"/>
      <c r="AX36" s="78"/>
      <c r="AY36" s="79"/>
      <c r="AZ36" s="79"/>
      <c r="BA36" s="79"/>
      <c r="BB36" s="79"/>
      <c r="BL36" s="74"/>
      <c r="BM36" s="74"/>
      <c r="BN36" s="74"/>
      <c r="BO36" s="74"/>
      <c r="BP36" s="74"/>
      <c r="BQ36" s="74"/>
      <c r="BR36" s="74"/>
    </row>
    <row r="37" spans="3:70" ht="12" customHeight="1" x14ac:dyDescent="0.15">
      <c r="C37" s="40" t="s">
        <v>61</v>
      </c>
      <c r="D37" s="129" t="s">
        <v>62</v>
      </c>
      <c r="E37" s="30">
        <f>IF(K34="","",K34)</f>
        <v>19</v>
      </c>
      <c r="F37" s="28" t="str">
        <f t="shared" ref="F37:F45" si="2">IF(E37="","","-")</f>
        <v>-</v>
      </c>
      <c r="G37" s="27">
        <f>IF(I34="","",I34)</f>
        <v>21</v>
      </c>
      <c r="H37" s="235" t="str">
        <f>IF(L34="","",IF(L34="○","×",IF(L34="×","○")))</f>
        <v>×</v>
      </c>
      <c r="I37" s="238"/>
      <c r="J37" s="239"/>
      <c r="K37" s="239"/>
      <c r="L37" s="248"/>
      <c r="M37" s="37">
        <v>21</v>
      </c>
      <c r="N37" s="28" t="str">
        <f t="shared" si="0"/>
        <v>-</v>
      </c>
      <c r="O37" s="36">
        <v>17</v>
      </c>
      <c r="P37" s="227" t="str">
        <f>IF(M37&lt;&gt;"",IF(M37&gt;O37,IF(M38&gt;O38,"○",IF(M39&gt;O39,"○","×")),IF(M38&gt;O38,IF(M39&gt;O39,"○","×"),"×")),"")</f>
        <v>×</v>
      </c>
      <c r="Q37" s="37">
        <v>19</v>
      </c>
      <c r="R37" s="28" t="str">
        <f t="shared" si="1"/>
        <v>-</v>
      </c>
      <c r="S37" s="36">
        <v>21</v>
      </c>
      <c r="T37" s="228" t="str">
        <f>IF(Q37&lt;&gt;"",IF(Q37&gt;S37,IF(Q38&gt;S38,"○",IF(Q39&gt;S39,"○","×")),IF(Q38&gt;S38,IF(Q39&gt;S39,"○","×"),"×")),"")</f>
        <v>×</v>
      </c>
      <c r="U37" s="213" t="s">
        <v>122</v>
      </c>
      <c r="V37" s="214"/>
      <c r="W37" s="214"/>
      <c r="X37" s="215"/>
      <c r="Y37" s="4"/>
      <c r="Z37" s="58"/>
      <c r="AA37" s="57"/>
      <c r="AB37" s="58"/>
      <c r="AC37" s="57"/>
      <c r="AD37" s="65"/>
      <c r="AE37" s="57"/>
      <c r="AF37" s="57"/>
      <c r="AG37" s="65"/>
      <c r="AH37" s="77"/>
      <c r="AI37" s="77"/>
      <c r="AJ37" s="77"/>
      <c r="AK37" s="77"/>
      <c r="AL37" s="77"/>
      <c r="AM37" s="77"/>
      <c r="AN37" s="77"/>
      <c r="AO37" s="77"/>
      <c r="AP37" s="77"/>
      <c r="AQ37" s="78"/>
      <c r="AT37" s="78"/>
      <c r="AU37" s="78"/>
      <c r="AV37" s="78"/>
      <c r="AW37" s="78"/>
      <c r="AX37" s="78"/>
      <c r="AY37" s="79"/>
      <c r="AZ37" s="79"/>
      <c r="BA37" s="79"/>
      <c r="BB37" s="79"/>
      <c r="BL37" s="74"/>
      <c r="BM37" s="74"/>
      <c r="BN37" s="74"/>
      <c r="BO37" s="74"/>
      <c r="BP37" s="74"/>
      <c r="BQ37" s="74"/>
      <c r="BR37" s="74"/>
    </row>
    <row r="38" spans="3:70" ht="12" customHeight="1" x14ac:dyDescent="0.15">
      <c r="C38" s="40" t="s">
        <v>116</v>
      </c>
      <c r="D38" s="31" t="s">
        <v>63</v>
      </c>
      <c r="E38" s="30">
        <f>IF(K35="","",K35)</f>
        <v>12</v>
      </c>
      <c r="F38" s="28" t="str">
        <f t="shared" si="2"/>
        <v>-</v>
      </c>
      <c r="G38" s="27">
        <f>IF(I35="","",I35)</f>
        <v>21</v>
      </c>
      <c r="H38" s="236" t="str">
        <f>IF(J35="","",J35)</f>
        <v>-</v>
      </c>
      <c r="I38" s="241"/>
      <c r="J38" s="242"/>
      <c r="K38" s="242"/>
      <c r="L38" s="249"/>
      <c r="M38" s="37">
        <v>14</v>
      </c>
      <c r="N38" s="28" t="str">
        <f t="shared" si="0"/>
        <v>-</v>
      </c>
      <c r="O38" s="36">
        <v>21</v>
      </c>
      <c r="P38" s="223"/>
      <c r="Q38" s="37">
        <v>15</v>
      </c>
      <c r="R38" s="28" t="str">
        <f t="shared" si="1"/>
        <v>-</v>
      </c>
      <c r="S38" s="36">
        <v>21</v>
      </c>
      <c r="T38" s="226"/>
      <c r="U38" s="210"/>
      <c r="V38" s="211"/>
      <c r="W38" s="211"/>
      <c r="X38" s="212"/>
      <c r="Y38" s="4"/>
      <c r="Z38" s="64">
        <f>COUNTIF(E37:T39,"○")</f>
        <v>0</v>
      </c>
      <c r="AA38" s="60">
        <f>COUNTIF(E37:T39,"×")</f>
        <v>3</v>
      </c>
      <c r="AB38" s="63">
        <f>(IF((E37&gt;G37),1,0))+(IF((E38&gt;G38),1,0))+(IF((E39&gt;G39),1,0))+(IF((I37&gt;K37),1,0))+(IF((I38&gt;K38),1,0))+(IF((I39&gt;K39),1,0))+(IF((M37&gt;O37),1,0))+(IF((M38&gt;O38),1,0))+(IF((M39&gt;O39),1,0))+(IF((Q37&gt;S37),1,0))+(IF((Q38&gt;S38),1,0))+(IF((Q39&gt;S39),1,0))</f>
        <v>1</v>
      </c>
      <c r="AC38" s="62">
        <f>(IF((E37&lt;G37),1,0))+(IF((E38&lt;G38),1,0))+(IF((E39&lt;G39),1,0))+(IF((I37&lt;K37),1,0))+(IF((I38&lt;K38),1,0))+(IF((I39&lt;K39),1,0))+(IF((M37&lt;O37),1,0))+(IF((M38&lt;O38),1,0))+(IF((M39&lt;O39),1,0))+(IF((Q37&lt;S37),1,0))+(IF((Q38&lt;S38),1,0))+(IF((Q39&lt;S39),1,0))</f>
        <v>6</v>
      </c>
      <c r="AD38" s="61">
        <f>AB38-AC38</f>
        <v>-5</v>
      </c>
      <c r="AE38" s="60">
        <f>SUM(E37:E39,I37:I39,M37:M39,Q37:Q39)</f>
        <v>115</v>
      </c>
      <c r="AF38" s="60">
        <f>SUM(G37:G39,K37:K39,O37:O39,S37:S39)</f>
        <v>143</v>
      </c>
      <c r="AG38" s="59">
        <f>AE38-AF38</f>
        <v>-28</v>
      </c>
      <c r="AH38" s="77"/>
      <c r="AI38" s="77"/>
      <c r="AJ38" s="77"/>
      <c r="AK38" s="77"/>
      <c r="AL38" s="77"/>
      <c r="AM38" s="77"/>
      <c r="AN38" s="77"/>
      <c r="AO38" s="77"/>
      <c r="AP38" s="77"/>
      <c r="AQ38" s="78"/>
      <c r="AT38" s="78"/>
      <c r="AU38" s="78"/>
      <c r="AV38" s="78"/>
      <c r="AW38" s="78"/>
      <c r="AX38" s="78"/>
      <c r="AY38" s="79"/>
      <c r="AZ38" s="79"/>
      <c r="BA38" s="79"/>
      <c r="BB38" s="79"/>
      <c r="BL38" s="74"/>
      <c r="BM38" s="74"/>
      <c r="BN38" s="74"/>
      <c r="BO38" s="74"/>
      <c r="BP38" s="74"/>
      <c r="BQ38" s="74"/>
      <c r="BR38" s="74"/>
    </row>
    <row r="39" spans="3:70" ht="12" customHeight="1" x14ac:dyDescent="0.15">
      <c r="C39" s="127"/>
      <c r="D39" s="130"/>
      <c r="E39" s="50" t="str">
        <f>IF(K36="","",K36)</f>
        <v/>
      </c>
      <c r="F39" s="28" t="str">
        <f t="shared" si="2"/>
        <v/>
      </c>
      <c r="G39" s="49" t="str">
        <f>IF(I36="","",I36)</f>
        <v/>
      </c>
      <c r="H39" s="247" t="str">
        <f>IF(J36="","",J36)</f>
        <v/>
      </c>
      <c r="I39" s="250"/>
      <c r="J39" s="251"/>
      <c r="K39" s="251"/>
      <c r="L39" s="252"/>
      <c r="M39" s="48">
        <v>15</v>
      </c>
      <c r="N39" s="28" t="str">
        <f t="shared" si="0"/>
        <v>-</v>
      </c>
      <c r="O39" s="46">
        <v>21</v>
      </c>
      <c r="P39" s="224"/>
      <c r="Q39" s="48"/>
      <c r="R39" s="47" t="str">
        <f t="shared" si="1"/>
        <v/>
      </c>
      <c r="S39" s="46"/>
      <c r="T39" s="229"/>
      <c r="U39" s="10">
        <f>Z38</f>
        <v>0</v>
      </c>
      <c r="V39" s="9" t="s">
        <v>9</v>
      </c>
      <c r="W39" s="9">
        <f>AA38</f>
        <v>3</v>
      </c>
      <c r="X39" s="8" t="s">
        <v>6</v>
      </c>
      <c r="Y39" s="4"/>
      <c r="Z39" s="3"/>
      <c r="AA39" s="2"/>
      <c r="AB39" s="3"/>
      <c r="AC39" s="2"/>
      <c r="AD39" s="1"/>
      <c r="AE39" s="2"/>
      <c r="AF39" s="2"/>
      <c r="AG39" s="1"/>
      <c r="AH39" s="77"/>
      <c r="AI39" s="77"/>
      <c r="AJ39" s="77"/>
      <c r="AK39" s="77"/>
      <c r="AL39" s="77"/>
      <c r="AM39" s="77"/>
      <c r="AN39" s="77"/>
      <c r="AO39" s="77"/>
      <c r="AP39" s="77"/>
      <c r="AQ39" s="78"/>
      <c r="AT39" s="78"/>
      <c r="AU39" s="78"/>
      <c r="AV39" s="78"/>
      <c r="AW39" s="78"/>
      <c r="AX39" s="78"/>
      <c r="AY39" s="79"/>
      <c r="AZ39" s="79"/>
      <c r="BA39" s="79"/>
      <c r="BB39" s="79"/>
      <c r="BL39" s="74"/>
      <c r="BM39" s="74"/>
      <c r="BN39" s="74"/>
      <c r="BO39" s="74"/>
      <c r="BP39" s="74"/>
      <c r="BQ39" s="74"/>
      <c r="BR39" s="74"/>
    </row>
    <row r="40" spans="3:70" ht="12" customHeight="1" x14ac:dyDescent="0.15">
      <c r="C40" s="131" t="s">
        <v>54</v>
      </c>
      <c r="D40" s="31" t="s">
        <v>15</v>
      </c>
      <c r="E40" s="30">
        <f>IF(O34="","",O34)</f>
        <v>12</v>
      </c>
      <c r="F40" s="33" t="str">
        <f t="shared" si="2"/>
        <v>-</v>
      </c>
      <c r="G40" s="27">
        <f>IF(M34="","",M34)</f>
        <v>21</v>
      </c>
      <c r="H40" s="235" t="str">
        <f>IF(P34="","",IF(P34="○","×",IF(P34="×","○")))</f>
        <v>×</v>
      </c>
      <c r="I40" s="29">
        <f>IF(O37="","",O37)</f>
        <v>17</v>
      </c>
      <c r="J40" s="28" t="str">
        <f t="shared" ref="J40:J45" si="3">IF(I40="","","-")</f>
        <v>-</v>
      </c>
      <c r="K40" s="27">
        <f>IF(M37="","",M37)</f>
        <v>21</v>
      </c>
      <c r="L40" s="235" t="str">
        <f>IF(P37="","",IF(P37="○","×",IF(P37="×","○")))</f>
        <v>○</v>
      </c>
      <c r="M40" s="238"/>
      <c r="N40" s="239"/>
      <c r="O40" s="239"/>
      <c r="P40" s="248"/>
      <c r="Q40" s="37">
        <v>16</v>
      </c>
      <c r="R40" s="28" t="str">
        <f t="shared" si="1"/>
        <v>-</v>
      </c>
      <c r="S40" s="36">
        <v>21</v>
      </c>
      <c r="T40" s="226" t="str">
        <f>IF(Q40&lt;&gt;"",IF(Q40&gt;S40,IF(Q41&gt;S41,"○",IF(Q42&gt;S42,"○","×")),IF(Q41&gt;S41,IF(Q42&gt;S42,"○","×"),"×")),"")</f>
        <v>×</v>
      </c>
      <c r="U40" s="213" t="s">
        <v>123</v>
      </c>
      <c r="V40" s="214"/>
      <c r="W40" s="214"/>
      <c r="X40" s="215"/>
      <c r="Y40" s="4"/>
      <c r="Z40" s="64"/>
      <c r="AA40" s="60"/>
      <c r="AB40" s="64"/>
      <c r="AC40" s="60"/>
      <c r="AD40" s="59"/>
      <c r="AE40" s="60"/>
      <c r="AF40" s="60"/>
      <c r="AG40" s="59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T40" s="78"/>
      <c r="AU40" s="78"/>
      <c r="AV40" s="78"/>
      <c r="AW40" s="78"/>
      <c r="AX40" s="78"/>
      <c r="AY40" s="79"/>
      <c r="AZ40" s="79"/>
      <c r="BA40" s="79"/>
      <c r="BB40" s="79"/>
      <c r="BL40" s="74"/>
      <c r="BM40" s="74"/>
      <c r="BN40" s="74"/>
      <c r="BO40" s="74"/>
      <c r="BP40" s="74"/>
      <c r="BQ40" s="74"/>
      <c r="BR40" s="74"/>
    </row>
    <row r="41" spans="3:70" ht="12" customHeight="1" x14ac:dyDescent="0.15">
      <c r="C41" s="131" t="s">
        <v>55</v>
      </c>
      <c r="D41" s="31" t="s">
        <v>15</v>
      </c>
      <c r="E41" s="30">
        <f>IF(O35="","",O35)</f>
        <v>21</v>
      </c>
      <c r="F41" s="28" t="str">
        <f t="shared" si="2"/>
        <v>-</v>
      </c>
      <c r="G41" s="27">
        <f>IF(M35="","",M35)</f>
        <v>19</v>
      </c>
      <c r="H41" s="236" t="str">
        <f>IF(J38="","",J38)</f>
        <v/>
      </c>
      <c r="I41" s="29">
        <f>IF(O38="","",O38)</f>
        <v>21</v>
      </c>
      <c r="J41" s="28" t="str">
        <f t="shared" si="3"/>
        <v>-</v>
      </c>
      <c r="K41" s="27">
        <f>IF(M38="","",M38)</f>
        <v>14</v>
      </c>
      <c r="L41" s="236" t="str">
        <f>IF(N38="","",N38)</f>
        <v>-</v>
      </c>
      <c r="M41" s="241"/>
      <c r="N41" s="242"/>
      <c r="O41" s="242"/>
      <c r="P41" s="249"/>
      <c r="Q41" s="37">
        <v>14</v>
      </c>
      <c r="R41" s="28" t="str">
        <f t="shared" si="1"/>
        <v>-</v>
      </c>
      <c r="S41" s="36">
        <v>21</v>
      </c>
      <c r="T41" s="226"/>
      <c r="U41" s="210"/>
      <c r="V41" s="211"/>
      <c r="W41" s="211"/>
      <c r="X41" s="212"/>
      <c r="Y41" s="4"/>
      <c r="Z41" s="64">
        <f>COUNTIF(E40:T42,"○")</f>
        <v>1</v>
      </c>
      <c r="AA41" s="60">
        <f>COUNTIF(E40:T42,"×")</f>
        <v>2</v>
      </c>
      <c r="AB41" s="63">
        <f>(IF((E40&gt;G40),1,0))+(IF((E41&gt;G41),1,0))+(IF((E42&gt;G42),1,0))+(IF((I40&gt;K40),1,0))+(IF((I41&gt;K41),1,0))+(IF((I42&gt;K42),1,0))+(IF((M40&gt;O40),1,0))+(IF((M41&gt;O41),1,0))+(IF((M42&gt;O42),1,0))+(IF((Q40&gt;S40),1,0))+(IF((Q41&gt;S41),1,0))+(IF((Q42&gt;S42),1,0))</f>
        <v>3</v>
      </c>
      <c r="AC41" s="62">
        <f>(IF((E40&lt;G40),1,0))+(IF((E41&lt;G41),1,0))+(IF((E42&lt;G42),1,0))+(IF((I40&lt;K40),1,0))+(IF((I41&lt;K41),1,0))+(IF((I42&lt;K42),1,0))+(IF((M40&lt;O40),1,0))+(IF((M41&lt;O41),1,0))+(IF((M42&lt;O42),1,0))+(IF((Q40&lt;S40),1,0))+(IF((Q41&lt;S41),1,0))+(IF((Q42&lt;S42),1,0))</f>
        <v>5</v>
      </c>
      <c r="AD41" s="61">
        <f>AB41-AC41</f>
        <v>-2</v>
      </c>
      <c r="AE41" s="60">
        <f>SUM(E40:E42,I40:I42,M40:M42,Q40:Q42)</f>
        <v>138</v>
      </c>
      <c r="AF41" s="60">
        <f>SUM(G40:G42,K40:K42,O40:O42,S40:S42)</f>
        <v>153</v>
      </c>
      <c r="AG41" s="59">
        <f>AE41-AF41</f>
        <v>-15</v>
      </c>
      <c r="AH41" s="77"/>
      <c r="AI41" s="77"/>
      <c r="AJ41" s="77"/>
      <c r="AK41" s="77"/>
      <c r="AL41" s="77"/>
      <c r="AM41" s="77"/>
      <c r="AN41" s="77"/>
      <c r="AO41" s="77"/>
      <c r="AP41" s="77"/>
      <c r="AQ41" s="78"/>
      <c r="AT41" s="78"/>
      <c r="AU41" s="78"/>
      <c r="AV41" s="78"/>
      <c r="AW41" s="78"/>
      <c r="AX41" s="78"/>
      <c r="AY41" s="79"/>
      <c r="AZ41" s="79"/>
      <c r="BA41" s="79"/>
      <c r="BB41" s="79"/>
      <c r="BL41" s="74"/>
      <c r="BM41" s="74"/>
      <c r="BN41" s="74"/>
      <c r="BO41" s="74"/>
      <c r="BP41" s="74"/>
      <c r="BQ41" s="74"/>
      <c r="BR41" s="74"/>
    </row>
    <row r="42" spans="3:70" ht="12" customHeight="1" x14ac:dyDescent="0.15">
      <c r="C42" s="127"/>
      <c r="D42" s="128"/>
      <c r="E42" s="50">
        <f>IF(O36="","",O36)</f>
        <v>16</v>
      </c>
      <c r="F42" s="47" t="str">
        <f t="shared" si="2"/>
        <v>-</v>
      </c>
      <c r="G42" s="49">
        <f>IF(M36="","",M36)</f>
        <v>21</v>
      </c>
      <c r="H42" s="247" t="str">
        <f>IF(J39="","",J39)</f>
        <v/>
      </c>
      <c r="I42" s="66">
        <f>IF(O39="","",O39)</f>
        <v>21</v>
      </c>
      <c r="J42" s="28" t="str">
        <f t="shared" si="3"/>
        <v>-</v>
      </c>
      <c r="K42" s="49">
        <f>IF(M39="","",M39)</f>
        <v>15</v>
      </c>
      <c r="L42" s="247" t="str">
        <f>IF(N39="","",N39)</f>
        <v>-</v>
      </c>
      <c r="M42" s="250"/>
      <c r="N42" s="251"/>
      <c r="O42" s="251"/>
      <c r="P42" s="252"/>
      <c r="Q42" s="48"/>
      <c r="R42" s="28" t="str">
        <f t="shared" si="1"/>
        <v/>
      </c>
      <c r="S42" s="46"/>
      <c r="T42" s="229"/>
      <c r="U42" s="10">
        <f>Z41</f>
        <v>1</v>
      </c>
      <c r="V42" s="9" t="s">
        <v>9</v>
      </c>
      <c r="W42" s="9">
        <f>AA41</f>
        <v>2</v>
      </c>
      <c r="X42" s="8" t="s">
        <v>6</v>
      </c>
      <c r="Y42" s="4"/>
      <c r="Z42" s="64"/>
      <c r="AA42" s="60"/>
      <c r="AB42" s="64"/>
      <c r="AC42" s="60"/>
      <c r="AD42" s="59"/>
      <c r="AE42" s="60"/>
      <c r="AF42" s="60"/>
      <c r="AG42" s="59"/>
      <c r="AH42" s="77"/>
      <c r="AI42" s="77"/>
      <c r="AJ42" s="77"/>
      <c r="AK42" s="77"/>
      <c r="AL42" s="77"/>
      <c r="AM42" s="77"/>
      <c r="AN42" s="77"/>
      <c r="AO42" s="77"/>
      <c r="AP42" s="77"/>
      <c r="AQ42" s="78"/>
      <c r="AT42" s="78"/>
      <c r="AU42" s="78"/>
      <c r="AV42" s="78"/>
      <c r="AW42" s="78"/>
      <c r="AX42" s="78"/>
      <c r="AY42" s="79"/>
      <c r="AZ42" s="79"/>
      <c r="BA42" s="79"/>
      <c r="BB42" s="79"/>
      <c r="BL42" s="74"/>
      <c r="BM42" s="74"/>
      <c r="BN42" s="74"/>
      <c r="BO42" s="74"/>
      <c r="BP42" s="74"/>
      <c r="BQ42" s="74"/>
      <c r="BR42" s="74"/>
    </row>
    <row r="43" spans="3:70" ht="12" customHeight="1" x14ac:dyDescent="0.15">
      <c r="C43" s="132" t="s">
        <v>56</v>
      </c>
      <c r="D43" s="129" t="s">
        <v>15</v>
      </c>
      <c r="E43" s="30">
        <f>IF(S34="","",S34)</f>
        <v>15</v>
      </c>
      <c r="F43" s="28" t="str">
        <f t="shared" si="2"/>
        <v>-</v>
      </c>
      <c r="G43" s="27">
        <f>IF(Q34="","",Q34)</f>
        <v>21</v>
      </c>
      <c r="H43" s="235" t="str">
        <f>IF(T34="","",IF(T34="○","×",IF(T34="×","○")))</f>
        <v>×</v>
      </c>
      <c r="I43" s="29">
        <f>IF(S37="","",S37)</f>
        <v>21</v>
      </c>
      <c r="J43" s="33" t="str">
        <f t="shared" si="3"/>
        <v>-</v>
      </c>
      <c r="K43" s="27">
        <f>IF(Q37="","",Q37)</f>
        <v>19</v>
      </c>
      <c r="L43" s="235" t="str">
        <f>IF(T37="","",IF(T37="○","×",IF(T37="×","○")))</f>
        <v>○</v>
      </c>
      <c r="M43" s="34">
        <f>IF(S40="","",S40)</f>
        <v>21</v>
      </c>
      <c r="N43" s="28" t="str">
        <f>IF(M43="","","-")</f>
        <v>-</v>
      </c>
      <c r="O43" s="32">
        <f>IF(Q40="","",Q40)</f>
        <v>16</v>
      </c>
      <c r="P43" s="235" t="str">
        <f>IF(T40="","",IF(T40="○","×",IF(T40="×","○")))</f>
        <v>○</v>
      </c>
      <c r="Q43" s="238"/>
      <c r="R43" s="239"/>
      <c r="S43" s="239"/>
      <c r="T43" s="240"/>
      <c r="U43" s="213" t="s">
        <v>121</v>
      </c>
      <c r="V43" s="214"/>
      <c r="W43" s="214"/>
      <c r="X43" s="215"/>
      <c r="Y43" s="4"/>
      <c r="Z43" s="58"/>
      <c r="AA43" s="57"/>
      <c r="AB43" s="58"/>
      <c r="AC43" s="57"/>
      <c r="AD43" s="65"/>
      <c r="AE43" s="57"/>
      <c r="AF43" s="57"/>
      <c r="AG43" s="65"/>
      <c r="AH43" s="77"/>
      <c r="AI43" s="77"/>
      <c r="AJ43" s="77"/>
      <c r="AK43" s="77"/>
      <c r="AL43" s="77"/>
      <c r="AM43" s="77"/>
      <c r="AN43" s="77"/>
      <c r="AO43" s="77"/>
      <c r="AP43" s="77"/>
      <c r="AQ43" s="78"/>
      <c r="AT43" s="78"/>
      <c r="AU43" s="78"/>
      <c r="AV43" s="78"/>
      <c r="AW43" s="78"/>
      <c r="AX43" s="78"/>
      <c r="AY43" s="79"/>
      <c r="AZ43" s="79"/>
      <c r="BA43" s="79"/>
      <c r="BB43" s="79"/>
      <c r="BL43" s="74"/>
      <c r="BM43" s="74"/>
      <c r="BN43" s="74"/>
      <c r="BO43" s="74"/>
      <c r="BP43" s="74"/>
      <c r="BQ43" s="74"/>
      <c r="BR43" s="74"/>
    </row>
    <row r="44" spans="3:70" ht="12" customHeight="1" x14ac:dyDescent="0.15">
      <c r="C44" s="131" t="s">
        <v>57</v>
      </c>
      <c r="D44" s="31" t="s">
        <v>58</v>
      </c>
      <c r="E44" s="30">
        <f>IF(S35="","",S35)</f>
        <v>13</v>
      </c>
      <c r="F44" s="28" t="str">
        <f t="shared" si="2"/>
        <v>-</v>
      </c>
      <c r="G44" s="27">
        <f>IF(Q35="","",Q35)</f>
        <v>21</v>
      </c>
      <c r="H44" s="236" t="str">
        <f>IF(J41="","",J41)</f>
        <v>-</v>
      </c>
      <c r="I44" s="29">
        <f>IF(S38="","",S38)</f>
        <v>21</v>
      </c>
      <c r="J44" s="28" t="str">
        <f t="shared" si="3"/>
        <v>-</v>
      </c>
      <c r="K44" s="27">
        <f>IF(Q38="","",Q38)</f>
        <v>15</v>
      </c>
      <c r="L44" s="236" t="str">
        <f>IF(N41="","",N41)</f>
        <v/>
      </c>
      <c r="M44" s="29">
        <f>IF(S41="","",S41)</f>
        <v>21</v>
      </c>
      <c r="N44" s="28" t="str">
        <f>IF(M44="","","-")</f>
        <v>-</v>
      </c>
      <c r="O44" s="27">
        <f>IF(Q41="","",Q41)</f>
        <v>14</v>
      </c>
      <c r="P44" s="236" t="str">
        <f>IF(R41="","",R41)</f>
        <v>-</v>
      </c>
      <c r="Q44" s="241"/>
      <c r="R44" s="242"/>
      <c r="S44" s="242"/>
      <c r="T44" s="243"/>
      <c r="U44" s="210"/>
      <c r="V44" s="211"/>
      <c r="W44" s="211"/>
      <c r="X44" s="212"/>
      <c r="Y44" s="4"/>
      <c r="Z44" s="64">
        <f>COUNTIF(E43:T45,"○")</f>
        <v>2</v>
      </c>
      <c r="AA44" s="60">
        <f>COUNTIF(E43:T45,"×")</f>
        <v>1</v>
      </c>
      <c r="AB44" s="63">
        <f>(IF((E43&gt;G43),1,0))+(IF((E44&gt;G44),1,0))+(IF((E45&gt;G45),1,0))+(IF((I43&gt;K43),1,0))+(IF((I44&gt;K44),1,0))+(IF((I45&gt;K45),1,0))+(IF((M43&gt;O43),1,0))+(IF((M44&gt;O44),1,0))+(IF((M45&gt;O45),1,0))+(IF((Q43&gt;S43),1,0))+(IF((Q44&gt;S44),1,0))+(IF((Q45&gt;S45),1,0))</f>
        <v>4</v>
      </c>
      <c r="AC44" s="62">
        <f>(IF((E43&lt;G43),1,0))+(IF((E44&lt;G44),1,0))+(IF((E45&lt;G45),1,0))+(IF((I43&lt;K43),1,0))+(IF((I44&lt;K44),1,0))+(IF((I45&lt;K45),1,0))+(IF((M43&lt;O43),1,0))+(IF((M44&lt;O44),1,0))+(IF((M45&lt;O45),1,0))+(IF((Q43&lt;S43),1,0))+(IF((Q44&lt;S44),1,0))+(IF((Q45&lt;S45),1,0))</f>
        <v>2</v>
      </c>
      <c r="AD44" s="61">
        <f>AB44-AC44</f>
        <v>2</v>
      </c>
      <c r="AE44" s="60">
        <f>SUM(E43:E45,I43:I45,M43:M45,Q43:Q45)</f>
        <v>112</v>
      </c>
      <c r="AF44" s="60">
        <f>SUM(G43:G45,K43:K45,O43:O45,S43:S45)</f>
        <v>106</v>
      </c>
      <c r="AG44" s="59">
        <f>AE44-AF44</f>
        <v>6</v>
      </c>
      <c r="AH44" s="77"/>
      <c r="AI44" s="77"/>
      <c r="AJ44" s="77"/>
      <c r="AK44" s="77"/>
      <c r="AL44" s="77"/>
      <c r="AM44" s="77"/>
      <c r="AN44" s="77"/>
      <c r="AO44" s="77"/>
      <c r="AP44" s="77"/>
      <c r="AQ44" s="78"/>
      <c r="AT44" s="78"/>
      <c r="AU44" s="78"/>
      <c r="AV44" s="78"/>
      <c r="AW44" s="78"/>
      <c r="AX44" s="78"/>
      <c r="AY44" s="79"/>
      <c r="AZ44" s="79"/>
      <c r="BA44" s="79"/>
      <c r="BB44" s="79"/>
      <c r="BL44" s="74"/>
      <c r="BM44" s="74"/>
      <c r="BN44" s="74"/>
      <c r="BO44" s="74"/>
      <c r="BP44" s="74"/>
      <c r="BQ44" s="74"/>
      <c r="BR44" s="74"/>
    </row>
    <row r="45" spans="3:70" ht="12" customHeight="1" thickBot="1" x14ac:dyDescent="0.2">
      <c r="C45" s="133"/>
      <c r="D45" s="134"/>
      <c r="E45" s="20" t="str">
        <f>IF(S36="","",S36)</f>
        <v/>
      </c>
      <c r="F45" s="18" t="str">
        <f t="shared" si="2"/>
        <v/>
      </c>
      <c r="G45" s="17" t="str">
        <f>IF(Q36="","",Q36)</f>
        <v/>
      </c>
      <c r="H45" s="237" t="str">
        <f>IF(J42="","",J42)</f>
        <v>-</v>
      </c>
      <c r="I45" s="19" t="str">
        <f>IF(S39="","",S39)</f>
        <v/>
      </c>
      <c r="J45" s="18" t="str">
        <f t="shared" si="3"/>
        <v/>
      </c>
      <c r="K45" s="17" t="str">
        <f>IF(Q39="","",Q39)</f>
        <v/>
      </c>
      <c r="L45" s="237" t="str">
        <f>IF(N42="","",N42)</f>
        <v/>
      </c>
      <c r="M45" s="19" t="str">
        <f>IF(S42="","",S42)</f>
        <v/>
      </c>
      <c r="N45" s="18" t="str">
        <f>IF(M45="","","-")</f>
        <v/>
      </c>
      <c r="O45" s="17" t="str">
        <f>IF(Q42="","",Q42)</f>
        <v/>
      </c>
      <c r="P45" s="237" t="str">
        <f>IF(R42="","",R42)</f>
        <v/>
      </c>
      <c r="Q45" s="244"/>
      <c r="R45" s="245"/>
      <c r="S45" s="245"/>
      <c r="T45" s="246"/>
      <c r="U45" s="7">
        <f>Z44</f>
        <v>2</v>
      </c>
      <c r="V45" s="6" t="s">
        <v>9</v>
      </c>
      <c r="W45" s="6">
        <f>AA44</f>
        <v>1</v>
      </c>
      <c r="X45" s="5" t="s">
        <v>6</v>
      </c>
      <c r="Y45" s="4"/>
      <c r="Z45" s="3"/>
      <c r="AA45" s="2"/>
      <c r="AB45" s="3"/>
      <c r="AC45" s="2"/>
      <c r="AD45" s="1"/>
      <c r="AE45" s="2"/>
      <c r="AF45" s="2"/>
      <c r="AG45" s="1"/>
      <c r="AH45" s="77"/>
      <c r="AI45" s="77"/>
      <c r="AJ45" s="77"/>
      <c r="AK45" s="77"/>
      <c r="AL45" s="77"/>
      <c r="AM45" s="77"/>
      <c r="AN45" s="77"/>
      <c r="AO45" s="77"/>
      <c r="AP45" s="77"/>
      <c r="AQ45" s="78"/>
      <c r="AT45" s="78"/>
      <c r="AU45" s="78"/>
      <c r="AV45" s="78"/>
      <c r="AW45" s="78"/>
      <c r="AX45" s="78"/>
      <c r="AY45" s="79"/>
      <c r="AZ45" s="79"/>
      <c r="BA45" s="79"/>
      <c r="BB45" s="79"/>
      <c r="BL45" s="74"/>
      <c r="BM45" s="74"/>
      <c r="BN45" s="74"/>
      <c r="BO45" s="74"/>
      <c r="BP45" s="74"/>
      <c r="BQ45" s="74"/>
      <c r="BR45" s="74"/>
    </row>
    <row r="46" spans="3:70" ht="12" customHeight="1" thickBot="1" x14ac:dyDescent="0.25">
      <c r="C46" s="121"/>
      <c r="D46" s="86"/>
      <c r="E46" s="73"/>
      <c r="F46" s="70"/>
      <c r="G46" s="73"/>
      <c r="H46" s="125"/>
      <c r="I46" s="72"/>
      <c r="J46" s="68"/>
      <c r="K46" s="72"/>
      <c r="L46" s="126"/>
      <c r="M46" s="72"/>
      <c r="N46" s="68"/>
      <c r="O46" s="72"/>
      <c r="P46" s="126"/>
      <c r="Q46" s="72"/>
      <c r="R46" s="68"/>
      <c r="S46" s="72"/>
      <c r="T46" s="126"/>
      <c r="U46" s="126"/>
      <c r="V46" s="126"/>
      <c r="W46" s="126"/>
      <c r="X46" s="126"/>
      <c r="Y46" s="124"/>
      <c r="Z46" s="124"/>
      <c r="AA46" s="124"/>
      <c r="AB46" s="124"/>
      <c r="AC46" s="98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8"/>
      <c r="AT46" s="78"/>
      <c r="AU46" s="78"/>
      <c r="AV46" s="78"/>
      <c r="AW46" s="78"/>
      <c r="AX46" s="78"/>
      <c r="AY46" s="79"/>
      <c r="AZ46" s="79"/>
      <c r="BA46" s="79"/>
      <c r="BB46" s="79"/>
      <c r="BL46" s="74"/>
      <c r="BM46" s="74"/>
      <c r="BN46" s="74"/>
      <c r="BO46" s="74"/>
      <c r="BP46" s="74"/>
      <c r="BQ46" s="74"/>
      <c r="BR46" s="74"/>
    </row>
    <row r="47" spans="3:70" ht="12.9" customHeight="1" x14ac:dyDescent="0.15">
      <c r="C47" s="258" t="s">
        <v>37</v>
      </c>
      <c r="D47" s="259"/>
      <c r="E47" s="262" t="str">
        <f>C49</f>
        <v>伊藤洸弥</v>
      </c>
      <c r="F47" s="263"/>
      <c r="G47" s="263"/>
      <c r="H47" s="264"/>
      <c r="I47" s="265" t="str">
        <f>C52</f>
        <v>眞鍋浩二</v>
      </c>
      <c r="J47" s="263"/>
      <c r="K47" s="263"/>
      <c r="L47" s="264"/>
      <c r="M47" s="265" t="str">
        <f>C55</f>
        <v>矢野司</v>
      </c>
      <c r="N47" s="263"/>
      <c r="O47" s="263"/>
      <c r="P47" s="264"/>
      <c r="Q47" s="265" t="str">
        <f>C58</f>
        <v>石川竜郎</v>
      </c>
      <c r="R47" s="263"/>
      <c r="S47" s="263"/>
      <c r="T47" s="266"/>
      <c r="U47" s="267" t="s">
        <v>0</v>
      </c>
      <c r="V47" s="268"/>
      <c r="W47" s="268"/>
      <c r="X47" s="269"/>
      <c r="Y47" s="4"/>
      <c r="Z47" s="216" t="s">
        <v>2</v>
      </c>
      <c r="AA47" s="217"/>
      <c r="AB47" s="216" t="s">
        <v>3</v>
      </c>
      <c r="AC47" s="218"/>
      <c r="AD47" s="217"/>
      <c r="AE47" s="219" t="s">
        <v>4</v>
      </c>
      <c r="AF47" s="220"/>
      <c r="AG47" s="221"/>
      <c r="AH47" s="77"/>
      <c r="AI47" s="77"/>
      <c r="AJ47" s="77"/>
      <c r="AK47" s="77"/>
      <c r="AL47" s="77"/>
      <c r="AM47" s="77"/>
      <c r="AN47" s="77"/>
      <c r="AO47" s="77"/>
      <c r="AP47" s="77"/>
      <c r="AQ47" s="78"/>
      <c r="AT47" s="78"/>
      <c r="AU47" s="78"/>
      <c r="AV47" s="78"/>
      <c r="AW47" s="78"/>
      <c r="AX47" s="78"/>
      <c r="AY47" s="79"/>
      <c r="AZ47" s="79"/>
      <c r="BA47" s="79"/>
      <c r="BB47" s="79"/>
      <c r="BL47" s="74"/>
      <c r="BM47" s="74"/>
      <c r="BN47" s="74"/>
      <c r="BO47" s="74"/>
      <c r="BP47" s="74"/>
      <c r="BQ47" s="74"/>
      <c r="BR47" s="74"/>
    </row>
    <row r="48" spans="3:70" ht="12.9" customHeight="1" thickBot="1" x14ac:dyDescent="0.2">
      <c r="C48" s="260"/>
      <c r="D48" s="261"/>
      <c r="E48" s="270" t="str">
        <f>C50</f>
        <v>粟井美鈴</v>
      </c>
      <c r="F48" s="271"/>
      <c r="G48" s="271"/>
      <c r="H48" s="272"/>
      <c r="I48" s="273" t="str">
        <f>C53</f>
        <v>仙波史也</v>
      </c>
      <c r="J48" s="271"/>
      <c r="K48" s="271"/>
      <c r="L48" s="272"/>
      <c r="M48" s="273" t="str">
        <f>C56</f>
        <v>尾上哲也</v>
      </c>
      <c r="N48" s="271"/>
      <c r="O48" s="271"/>
      <c r="P48" s="272"/>
      <c r="Q48" s="273" t="str">
        <f>C59</f>
        <v>内田大登</v>
      </c>
      <c r="R48" s="271"/>
      <c r="S48" s="271"/>
      <c r="T48" s="274"/>
      <c r="U48" s="275" t="s">
        <v>1</v>
      </c>
      <c r="V48" s="276"/>
      <c r="W48" s="276"/>
      <c r="X48" s="277"/>
      <c r="Y48" s="4"/>
      <c r="Z48" s="56" t="s">
        <v>5</v>
      </c>
      <c r="AA48" s="55" t="s">
        <v>6</v>
      </c>
      <c r="AB48" s="56" t="s">
        <v>13</v>
      </c>
      <c r="AC48" s="55" t="s">
        <v>7</v>
      </c>
      <c r="AD48" s="54" t="s">
        <v>8</v>
      </c>
      <c r="AE48" s="55" t="s">
        <v>13</v>
      </c>
      <c r="AF48" s="55" t="s">
        <v>7</v>
      </c>
      <c r="AG48" s="54" t="s">
        <v>8</v>
      </c>
      <c r="AH48" s="77"/>
      <c r="AI48" s="77"/>
      <c r="AJ48" s="77"/>
      <c r="AK48" s="77"/>
      <c r="AL48" s="77"/>
      <c r="AM48" s="77"/>
      <c r="AN48" s="77"/>
      <c r="AO48" s="77"/>
      <c r="AP48" s="77"/>
      <c r="AQ48" s="78"/>
      <c r="AT48" s="78"/>
      <c r="AU48" s="78"/>
      <c r="AV48" s="78"/>
      <c r="AW48" s="78"/>
      <c r="AX48" s="78"/>
      <c r="AY48" s="79"/>
      <c r="AZ48" s="79"/>
      <c r="BA48" s="79"/>
      <c r="BB48" s="79"/>
      <c r="BL48" s="74"/>
      <c r="BM48" s="74"/>
      <c r="BN48" s="74"/>
      <c r="BO48" s="74"/>
      <c r="BP48" s="74"/>
      <c r="BQ48" s="74"/>
      <c r="BR48" s="74"/>
    </row>
    <row r="49" spans="1:72" ht="12" customHeight="1" x14ac:dyDescent="0.15">
      <c r="C49" s="40" t="s">
        <v>59</v>
      </c>
      <c r="D49" s="31" t="s">
        <v>15</v>
      </c>
      <c r="E49" s="253"/>
      <c r="F49" s="254"/>
      <c r="G49" s="254"/>
      <c r="H49" s="255"/>
      <c r="I49" s="37">
        <v>21</v>
      </c>
      <c r="J49" s="28" t="str">
        <f>IF(I49="","","-")</f>
        <v>-</v>
      </c>
      <c r="K49" s="36">
        <v>17</v>
      </c>
      <c r="L49" s="222" t="str">
        <f>IF(I49&lt;&gt;"",IF(I49&gt;K49,IF(I50&gt;K50,"○",IF(I51&gt;K51,"○","×")),IF(I50&gt;K50,IF(I51&gt;K51,"○","×"),"×")),"")</f>
        <v>○</v>
      </c>
      <c r="M49" s="37">
        <v>21</v>
      </c>
      <c r="N49" s="53" t="str">
        <f t="shared" ref="N49:N54" si="4">IF(M49="","","-")</f>
        <v>-</v>
      </c>
      <c r="O49" s="52">
        <v>17</v>
      </c>
      <c r="P49" s="222" t="str">
        <f>IF(M49&lt;&gt;"",IF(M49&gt;O49,IF(M50&gt;O50,"○",IF(M51&gt;O51,"○","×")),IF(M50&gt;O50,IF(M51&gt;O51,"○","×"),"×")),"")</f>
        <v>○</v>
      </c>
      <c r="Q49" s="67">
        <v>26</v>
      </c>
      <c r="R49" s="53" t="str">
        <f t="shared" ref="R49:R57" si="5">IF(Q49="","","-")</f>
        <v>-</v>
      </c>
      <c r="S49" s="36">
        <v>24</v>
      </c>
      <c r="T49" s="225" t="str">
        <f>IF(Q49&lt;&gt;"",IF(Q49&gt;S49,IF(Q50&gt;S50,"○",IF(Q51&gt;S51,"○","×")),IF(Q50&gt;S50,IF(Q51&gt;S51,"○","×"),"×")),"")</f>
        <v>×</v>
      </c>
      <c r="U49" s="207" t="s">
        <v>121</v>
      </c>
      <c r="V49" s="208"/>
      <c r="W49" s="208"/>
      <c r="X49" s="209"/>
      <c r="Y49" s="4"/>
      <c r="Z49" s="64"/>
      <c r="AA49" s="60"/>
      <c r="AB49" s="58"/>
      <c r="AC49" s="57"/>
      <c r="AD49" s="65"/>
      <c r="AE49" s="60"/>
      <c r="AF49" s="60"/>
      <c r="AG49" s="59"/>
      <c r="BL49" s="74"/>
      <c r="BM49" s="74"/>
      <c r="BN49" s="74"/>
      <c r="BO49" s="74"/>
      <c r="BP49" s="74"/>
      <c r="BQ49" s="74"/>
      <c r="BR49" s="74"/>
    </row>
    <row r="50" spans="1:72" ht="12" customHeight="1" x14ac:dyDescent="0.15">
      <c r="C50" s="40" t="s">
        <v>60</v>
      </c>
      <c r="D50" s="31" t="s">
        <v>15</v>
      </c>
      <c r="E50" s="256"/>
      <c r="F50" s="242"/>
      <c r="G50" s="242"/>
      <c r="H50" s="249"/>
      <c r="I50" s="37">
        <v>24</v>
      </c>
      <c r="J50" s="28" t="str">
        <f>IF(I50="","","-")</f>
        <v>-</v>
      </c>
      <c r="K50" s="51">
        <v>26</v>
      </c>
      <c r="L50" s="223"/>
      <c r="M50" s="37">
        <v>16</v>
      </c>
      <c r="N50" s="28" t="str">
        <f t="shared" si="4"/>
        <v>-</v>
      </c>
      <c r="O50" s="36">
        <v>21</v>
      </c>
      <c r="P50" s="223"/>
      <c r="Q50" s="37">
        <v>12</v>
      </c>
      <c r="R50" s="28" t="str">
        <f t="shared" si="5"/>
        <v>-</v>
      </c>
      <c r="S50" s="36">
        <v>21</v>
      </c>
      <c r="T50" s="226"/>
      <c r="U50" s="210"/>
      <c r="V50" s="211"/>
      <c r="W50" s="211"/>
      <c r="X50" s="212"/>
      <c r="Y50" s="4"/>
      <c r="Z50" s="64">
        <f>COUNTIF(E49:T51,"○")</f>
        <v>2</v>
      </c>
      <c r="AA50" s="60">
        <f>COUNTIF(E49:T51,"×")</f>
        <v>1</v>
      </c>
      <c r="AB50" s="63">
        <f>(IF((E49&gt;G49),1,0))+(IF((E50&gt;G50),1,0))+(IF((E51&gt;G51),1,0))+(IF((I49&gt;K49),1,0))+(IF((I50&gt;K50),1,0))+(IF((I51&gt;K51),1,0))+(IF((M49&gt;O49),1,0))+(IF((M50&gt;O50),1,0))+(IF((M51&gt;O51),1,0))+(IF((Q49&gt;S49),1,0))+(IF((Q50&gt;S50),1,0))+(IF((Q51&gt;S51),1,0))</f>
        <v>5</v>
      </c>
      <c r="AC50" s="62">
        <f>(IF((E49&lt;G49),1,0))+(IF((E50&lt;G50),1,0))+(IF((E51&lt;G51),1,0))+(IF((I49&lt;K49),1,0))+(IF((I50&lt;K50),1,0))+(IF((I51&lt;K51),1,0))+(IF((M49&lt;O49),1,0))+(IF((M50&lt;O50),1,0))+(IF((M51&lt;O51),1,0))+(IF((Q49&lt;S49),1,0))+(IF((Q50&lt;S50),1,0))+(IF((Q51&lt;S51),1,0))</f>
        <v>4</v>
      </c>
      <c r="AD50" s="61">
        <f>AB50-AC50</f>
        <v>1</v>
      </c>
      <c r="AE50" s="60">
        <f>SUM(E49:E51,I49:I51,M49:M51,Q49:Q51)</f>
        <v>176</v>
      </c>
      <c r="AF50" s="60">
        <f>SUM(G49:G51,K49:K51,O49:O51,S49:S51)</f>
        <v>179</v>
      </c>
      <c r="AG50" s="59">
        <f>AE50-AF50</f>
        <v>-3</v>
      </c>
      <c r="AH50" s="77"/>
      <c r="AI50" s="77"/>
      <c r="AJ50" s="77"/>
      <c r="AK50" s="77"/>
      <c r="AL50" s="77"/>
      <c r="AM50" s="77"/>
      <c r="AN50" s="77"/>
      <c r="AO50" s="77"/>
      <c r="AP50" s="77"/>
      <c r="AQ50" s="78"/>
      <c r="AT50" s="78"/>
      <c r="AU50" s="78"/>
      <c r="AV50" s="78"/>
      <c r="AW50" s="78"/>
      <c r="AX50" s="78"/>
      <c r="AY50" s="79"/>
      <c r="AZ50" s="79"/>
      <c r="BA50" s="79"/>
      <c r="BB50" s="79"/>
      <c r="BL50" s="74"/>
      <c r="BM50" s="74"/>
      <c r="BN50" s="74"/>
      <c r="BO50" s="74"/>
      <c r="BP50" s="74"/>
      <c r="BQ50" s="74"/>
      <c r="BR50" s="74"/>
    </row>
    <row r="51" spans="1:72" ht="12" customHeight="1" x14ac:dyDescent="0.15">
      <c r="C51" s="127"/>
      <c r="D51" s="128"/>
      <c r="E51" s="257"/>
      <c r="F51" s="251"/>
      <c r="G51" s="251"/>
      <c r="H51" s="252"/>
      <c r="I51" s="48">
        <v>21</v>
      </c>
      <c r="J51" s="28" t="str">
        <f>IF(I51="","","-")</f>
        <v>-</v>
      </c>
      <c r="K51" s="46">
        <v>19</v>
      </c>
      <c r="L51" s="224"/>
      <c r="M51" s="48">
        <v>21</v>
      </c>
      <c r="N51" s="47" t="str">
        <f t="shared" si="4"/>
        <v>-</v>
      </c>
      <c r="O51" s="46">
        <v>13</v>
      </c>
      <c r="P51" s="223"/>
      <c r="Q51" s="48">
        <v>14</v>
      </c>
      <c r="R51" s="47" t="str">
        <f t="shared" si="5"/>
        <v>-</v>
      </c>
      <c r="S51" s="46">
        <v>21</v>
      </c>
      <c r="T51" s="226"/>
      <c r="U51" s="10">
        <f>Z50</f>
        <v>2</v>
      </c>
      <c r="V51" s="9" t="s">
        <v>9</v>
      </c>
      <c r="W51" s="9">
        <f>AA50</f>
        <v>1</v>
      </c>
      <c r="X51" s="8" t="s">
        <v>6</v>
      </c>
      <c r="Y51" s="4"/>
      <c r="Z51" s="64"/>
      <c r="AA51" s="60"/>
      <c r="AB51" s="64"/>
      <c r="AC51" s="60"/>
      <c r="AD51" s="59"/>
      <c r="AE51" s="60"/>
      <c r="AF51" s="60"/>
      <c r="AG51" s="59"/>
      <c r="AH51" s="77"/>
      <c r="AI51" s="77"/>
      <c r="AJ51" s="77"/>
      <c r="AK51" s="77"/>
      <c r="AL51" s="77"/>
      <c r="AM51" s="77"/>
      <c r="AN51" s="77"/>
      <c r="AO51" s="77"/>
      <c r="AP51" s="77"/>
      <c r="AQ51" s="78"/>
      <c r="AT51" s="78"/>
      <c r="AU51" s="78"/>
      <c r="AV51" s="78"/>
      <c r="AW51" s="78"/>
      <c r="AX51" s="78"/>
      <c r="AY51" s="79"/>
      <c r="AZ51" s="79"/>
      <c r="BA51" s="79"/>
      <c r="BB51" s="79"/>
      <c r="BL51" s="74"/>
      <c r="BM51" s="74"/>
      <c r="BN51" s="74"/>
      <c r="BO51" s="74"/>
      <c r="BP51" s="74"/>
      <c r="BQ51" s="74"/>
      <c r="BR51" s="74"/>
    </row>
    <row r="52" spans="1:72" ht="12" customHeight="1" x14ac:dyDescent="0.15">
      <c r="C52" s="40" t="s">
        <v>50</v>
      </c>
      <c r="D52" s="129" t="s">
        <v>51</v>
      </c>
      <c r="E52" s="30">
        <f>IF(K49="","",K49)</f>
        <v>17</v>
      </c>
      <c r="F52" s="28" t="str">
        <f t="shared" ref="F52:F60" si="6">IF(E52="","","-")</f>
        <v>-</v>
      </c>
      <c r="G52" s="27">
        <f>IF(I49="","",I49)</f>
        <v>21</v>
      </c>
      <c r="H52" s="235" t="str">
        <f>IF(L49="","",IF(L49="○","×",IF(L49="×","○")))</f>
        <v>×</v>
      </c>
      <c r="I52" s="238"/>
      <c r="J52" s="239"/>
      <c r="K52" s="239"/>
      <c r="L52" s="248"/>
      <c r="M52" s="37">
        <v>13</v>
      </c>
      <c r="N52" s="28" t="str">
        <f t="shared" si="4"/>
        <v>-</v>
      </c>
      <c r="O52" s="36">
        <v>21</v>
      </c>
      <c r="P52" s="227" t="str">
        <f>IF(M52&lt;&gt;"",IF(M52&gt;O52,IF(M53&gt;O53,"○",IF(M54&gt;O54,"○","×")),IF(M53&gt;O53,IF(M54&gt;O54,"○","×"),"×")),"")</f>
        <v>×</v>
      </c>
      <c r="Q52" s="37">
        <v>15</v>
      </c>
      <c r="R52" s="28" t="str">
        <f t="shared" si="5"/>
        <v>-</v>
      </c>
      <c r="S52" s="36">
        <v>21</v>
      </c>
      <c r="T52" s="228" t="str">
        <f>IF(Q52&lt;&gt;"",IF(Q52&gt;S52,IF(Q53&gt;S53,"○",IF(Q54&gt;S54,"○","×")),IF(Q53&gt;S53,IF(Q54&gt;S54,"○","×"),"×")),"")</f>
        <v>×</v>
      </c>
      <c r="U52" s="213" t="s">
        <v>122</v>
      </c>
      <c r="V52" s="214"/>
      <c r="W52" s="214"/>
      <c r="X52" s="215"/>
      <c r="Y52" s="4"/>
      <c r="Z52" s="58"/>
      <c r="AA52" s="57"/>
      <c r="AB52" s="58"/>
      <c r="AC52" s="57"/>
      <c r="AD52" s="65"/>
      <c r="AE52" s="57"/>
      <c r="AF52" s="57"/>
      <c r="AG52" s="65"/>
      <c r="AH52" s="77"/>
      <c r="AI52" s="77"/>
      <c r="AJ52" s="77"/>
      <c r="AK52" s="77"/>
      <c r="AL52" s="77"/>
      <c r="AM52" s="77"/>
      <c r="AN52" s="77"/>
      <c r="AO52" s="77"/>
      <c r="AP52" s="77"/>
      <c r="AQ52" s="78"/>
      <c r="AT52" s="78"/>
      <c r="AU52" s="78"/>
      <c r="AV52" s="78"/>
      <c r="AW52" s="78"/>
      <c r="AX52" s="78"/>
      <c r="AY52" s="79"/>
      <c r="AZ52" s="79"/>
      <c r="BA52" s="79"/>
      <c r="BB52" s="79"/>
      <c r="BL52" s="74"/>
      <c r="BM52" s="74"/>
      <c r="BN52" s="74"/>
      <c r="BO52" s="74"/>
      <c r="BP52" s="74"/>
      <c r="BQ52" s="74"/>
      <c r="BR52" s="74"/>
    </row>
    <row r="53" spans="1:72" ht="12" customHeight="1" x14ac:dyDescent="0.15">
      <c r="C53" s="40" t="s">
        <v>52</v>
      </c>
      <c r="D53" s="31" t="s">
        <v>53</v>
      </c>
      <c r="E53" s="30">
        <f>IF(K50="","",K50)</f>
        <v>26</v>
      </c>
      <c r="F53" s="28" t="str">
        <f t="shared" si="6"/>
        <v>-</v>
      </c>
      <c r="G53" s="27">
        <f>IF(I50="","",I50)</f>
        <v>24</v>
      </c>
      <c r="H53" s="236" t="str">
        <f>IF(J50="","",J50)</f>
        <v>-</v>
      </c>
      <c r="I53" s="241"/>
      <c r="J53" s="242"/>
      <c r="K53" s="242"/>
      <c r="L53" s="249"/>
      <c r="M53" s="37">
        <v>14</v>
      </c>
      <c r="N53" s="28" t="str">
        <f t="shared" si="4"/>
        <v>-</v>
      </c>
      <c r="O53" s="36">
        <v>21</v>
      </c>
      <c r="P53" s="223"/>
      <c r="Q53" s="37">
        <v>22</v>
      </c>
      <c r="R53" s="28" t="str">
        <f t="shared" si="5"/>
        <v>-</v>
      </c>
      <c r="S53" s="36">
        <v>20</v>
      </c>
      <c r="T53" s="226"/>
      <c r="U53" s="210"/>
      <c r="V53" s="211"/>
      <c r="W53" s="211"/>
      <c r="X53" s="212"/>
      <c r="Y53" s="4"/>
      <c r="Z53" s="64">
        <f>COUNTIF(E52:T54,"○")</f>
        <v>0</v>
      </c>
      <c r="AA53" s="60">
        <f>COUNTIF(E52:T54,"×")</f>
        <v>3</v>
      </c>
      <c r="AB53" s="63">
        <f>(IF((E52&gt;G52),1,0))+(IF((E53&gt;G53),1,0))+(IF((E54&gt;G54),1,0))+(IF((I52&gt;K52),1,0))+(IF((I53&gt;K53),1,0))+(IF((I54&gt;K54),1,0))+(IF((M52&gt;O52),1,0))+(IF((M53&gt;O53),1,0))+(IF((M54&gt;O54),1,0))+(IF((Q52&gt;S52),1,0))+(IF((Q53&gt;S53),1,0))+(IF((Q54&gt;S54),1,0))</f>
        <v>2</v>
      </c>
      <c r="AC53" s="62">
        <f>(IF((E52&lt;G52),1,0))+(IF((E53&lt;G53),1,0))+(IF((E54&lt;G54),1,0))+(IF((I52&lt;K52),1,0))+(IF((I53&lt;K53),1,0))+(IF((I54&lt;K54),1,0))+(IF((M52&lt;O52),1,0))+(IF((M53&lt;O53),1,0))+(IF((M54&lt;O54),1,0))+(IF((Q52&lt;S52),1,0))+(IF((Q53&lt;S53),1,0))+(IF((Q54&lt;S54),1,0))</f>
        <v>6</v>
      </c>
      <c r="AD53" s="61">
        <f>AB53-AC53</f>
        <v>-4</v>
      </c>
      <c r="AE53" s="60">
        <f>SUM(E52:E54,I52:I54,M52:M54,Q52:Q54)</f>
        <v>139</v>
      </c>
      <c r="AF53" s="60">
        <f>SUM(G52:G54,K52:K54,O52:O54,S52:S54)</f>
        <v>170</v>
      </c>
      <c r="AG53" s="59">
        <f>AE53-AF53</f>
        <v>-31</v>
      </c>
      <c r="AH53" s="77"/>
      <c r="AI53" s="77"/>
      <c r="AJ53" s="77"/>
      <c r="AK53" s="77"/>
      <c r="AL53" s="77"/>
      <c r="AM53" s="77"/>
      <c r="AN53" s="77"/>
      <c r="AO53" s="77"/>
      <c r="AP53" s="77"/>
      <c r="AQ53" s="78"/>
      <c r="AT53" s="78"/>
      <c r="AU53" s="78"/>
      <c r="AV53" s="78"/>
      <c r="AW53" s="78"/>
      <c r="AX53" s="78"/>
      <c r="AY53" s="79"/>
      <c r="AZ53" s="79"/>
      <c r="BA53" s="79"/>
      <c r="BB53" s="79"/>
      <c r="BL53" s="74"/>
      <c r="BM53" s="74"/>
      <c r="BN53" s="74"/>
      <c r="BO53" s="74"/>
      <c r="BP53" s="74"/>
      <c r="BQ53" s="74"/>
      <c r="BR53" s="74"/>
    </row>
    <row r="54" spans="1:72" ht="12" customHeight="1" x14ac:dyDescent="0.15">
      <c r="C54" s="127"/>
      <c r="D54" s="130"/>
      <c r="E54" s="50">
        <f>IF(K51="","",K51)</f>
        <v>19</v>
      </c>
      <c r="F54" s="28" t="str">
        <f t="shared" si="6"/>
        <v>-</v>
      </c>
      <c r="G54" s="49">
        <f>IF(I51="","",I51)</f>
        <v>21</v>
      </c>
      <c r="H54" s="247" t="str">
        <f>IF(J51="","",J51)</f>
        <v>-</v>
      </c>
      <c r="I54" s="250"/>
      <c r="J54" s="251"/>
      <c r="K54" s="251"/>
      <c r="L54" s="252"/>
      <c r="M54" s="48"/>
      <c r="N54" s="28" t="str">
        <f t="shared" si="4"/>
        <v/>
      </c>
      <c r="O54" s="46"/>
      <c r="P54" s="224"/>
      <c r="Q54" s="48">
        <v>13</v>
      </c>
      <c r="R54" s="47" t="str">
        <f t="shared" si="5"/>
        <v>-</v>
      </c>
      <c r="S54" s="46">
        <v>21</v>
      </c>
      <c r="T54" s="229"/>
      <c r="U54" s="10">
        <f>Z53</f>
        <v>0</v>
      </c>
      <c r="V54" s="9" t="s">
        <v>9</v>
      </c>
      <c r="W54" s="9">
        <f>AA53</f>
        <v>3</v>
      </c>
      <c r="X54" s="8" t="s">
        <v>6</v>
      </c>
      <c r="Y54" s="4"/>
      <c r="Z54" s="3"/>
      <c r="AA54" s="2"/>
      <c r="AB54" s="3"/>
      <c r="AC54" s="2"/>
      <c r="AD54" s="1"/>
      <c r="AE54" s="2"/>
      <c r="AF54" s="2"/>
      <c r="AG54" s="1"/>
      <c r="AH54" s="77"/>
      <c r="AI54" s="77"/>
      <c r="AJ54" s="77"/>
      <c r="AK54" s="77"/>
      <c r="AL54" s="77"/>
      <c r="AM54" s="77"/>
      <c r="AN54" s="77"/>
      <c r="AO54" s="77"/>
      <c r="AP54" s="77"/>
      <c r="AQ54" s="78"/>
      <c r="AT54" s="78"/>
      <c r="AU54" s="78"/>
      <c r="AV54" s="78"/>
      <c r="AW54" s="78"/>
      <c r="AX54" s="78"/>
      <c r="AY54" s="79"/>
      <c r="AZ54" s="79"/>
      <c r="BA54" s="79"/>
      <c r="BB54" s="79"/>
      <c r="BL54" s="74"/>
      <c r="BM54" s="74"/>
      <c r="BN54" s="74"/>
      <c r="BO54" s="74"/>
      <c r="BP54" s="74"/>
      <c r="BQ54" s="74"/>
      <c r="BR54" s="74"/>
    </row>
    <row r="55" spans="1:72" ht="12" customHeight="1" x14ac:dyDescent="0.15">
      <c r="C55" s="131" t="s">
        <v>64</v>
      </c>
      <c r="D55" s="31" t="s">
        <v>15</v>
      </c>
      <c r="E55" s="30">
        <f>IF(O49="","",O49)</f>
        <v>17</v>
      </c>
      <c r="F55" s="33" t="str">
        <f t="shared" si="6"/>
        <v>-</v>
      </c>
      <c r="G55" s="27">
        <f>IF(M49="","",M49)</f>
        <v>21</v>
      </c>
      <c r="H55" s="235" t="str">
        <f>IF(P49="","",IF(P49="○","×",IF(P49="×","○")))</f>
        <v>×</v>
      </c>
      <c r="I55" s="29">
        <f>IF(O52="","",O52)</f>
        <v>21</v>
      </c>
      <c r="J55" s="28" t="str">
        <f t="shared" ref="J55:J60" si="7">IF(I55="","","-")</f>
        <v>-</v>
      </c>
      <c r="K55" s="27">
        <f>IF(M52="","",M52)</f>
        <v>13</v>
      </c>
      <c r="L55" s="235" t="str">
        <f>IF(P52="","",IF(P52="○","×",IF(P52="×","○")))</f>
        <v>○</v>
      </c>
      <c r="M55" s="238"/>
      <c r="N55" s="239"/>
      <c r="O55" s="239"/>
      <c r="P55" s="248"/>
      <c r="Q55" s="37">
        <v>14</v>
      </c>
      <c r="R55" s="28" t="str">
        <f t="shared" si="5"/>
        <v>-</v>
      </c>
      <c r="S55" s="36">
        <v>21</v>
      </c>
      <c r="T55" s="226" t="str">
        <f>IF(Q55&lt;&gt;"",IF(Q55&gt;S55,IF(Q56&gt;S56,"○",IF(Q57&gt;S57,"○","×")),IF(Q56&gt;S56,IF(Q57&gt;S57,"○","×"),"×")),"")</f>
        <v>×</v>
      </c>
      <c r="U55" s="213" t="s">
        <v>123</v>
      </c>
      <c r="V55" s="214"/>
      <c r="W55" s="214"/>
      <c r="X55" s="215"/>
      <c r="Y55" s="4"/>
      <c r="Z55" s="64"/>
      <c r="AA55" s="60"/>
      <c r="AB55" s="64"/>
      <c r="AC55" s="60"/>
      <c r="AD55" s="59"/>
      <c r="AE55" s="60"/>
      <c r="AF55" s="60"/>
      <c r="AG55" s="59"/>
      <c r="AH55" s="77"/>
      <c r="AI55" s="77"/>
      <c r="AJ55" s="77"/>
      <c r="AK55" s="77"/>
      <c r="AL55" s="77"/>
      <c r="AM55" s="77"/>
      <c r="AN55" s="77"/>
      <c r="AO55" s="77"/>
      <c r="AP55" s="77"/>
      <c r="AQ55" s="78"/>
      <c r="AT55" s="78"/>
      <c r="AU55" s="78"/>
      <c r="AV55" s="78"/>
      <c r="AW55" s="78"/>
      <c r="AX55" s="78"/>
      <c r="AY55" s="79"/>
      <c r="AZ55" s="79"/>
      <c r="BA55" s="79"/>
      <c r="BB55" s="79"/>
      <c r="BL55" s="74"/>
      <c r="BM55" s="74"/>
      <c r="BN55" s="74"/>
      <c r="BO55" s="74"/>
      <c r="BP55" s="74"/>
      <c r="BQ55" s="74"/>
      <c r="BR55" s="74"/>
    </row>
    <row r="56" spans="1:72" ht="12" customHeight="1" x14ac:dyDescent="0.15">
      <c r="C56" s="131" t="s">
        <v>115</v>
      </c>
      <c r="D56" s="31" t="s">
        <v>58</v>
      </c>
      <c r="E56" s="30">
        <f>IF(O50="","",O50)</f>
        <v>21</v>
      </c>
      <c r="F56" s="28" t="str">
        <f t="shared" si="6"/>
        <v>-</v>
      </c>
      <c r="G56" s="27">
        <f>IF(M50="","",M50)</f>
        <v>16</v>
      </c>
      <c r="H56" s="236" t="str">
        <f>IF(J53="","",J53)</f>
        <v/>
      </c>
      <c r="I56" s="29">
        <f>IF(O53="","",O53)</f>
        <v>21</v>
      </c>
      <c r="J56" s="28" t="str">
        <f t="shared" si="7"/>
        <v>-</v>
      </c>
      <c r="K56" s="27">
        <f>IF(M53="","",M53)</f>
        <v>14</v>
      </c>
      <c r="L56" s="236" t="str">
        <f>IF(N53="","",N53)</f>
        <v>-</v>
      </c>
      <c r="M56" s="241"/>
      <c r="N56" s="242"/>
      <c r="O56" s="242"/>
      <c r="P56" s="249"/>
      <c r="Q56" s="37">
        <v>17</v>
      </c>
      <c r="R56" s="28" t="str">
        <f t="shared" si="5"/>
        <v>-</v>
      </c>
      <c r="S56" s="36">
        <v>21</v>
      </c>
      <c r="T56" s="226"/>
      <c r="U56" s="210"/>
      <c r="V56" s="211"/>
      <c r="W56" s="211"/>
      <c r="X56" s="212"/>
      <c r="Y56" s="4"/>
      <c r="Z56" s="64">
        <f>COUNTIF(E55:T57,"○")</f>
        <v>1</v>
      </c>
      <c r="AA56" s="60">
        <f>COUNTIF(E55:T57,"×")</f>
        <v>2</v>
      </c>
      <c r="AB56" s="63">
        <f>(IF((E55&gt;G55),1,0))+(IF((E56&gt;G56),1,0))+(IF((E57&gt;G57),1,0))+(IF((I55&gt;K55),1,0))+(IF((I56&gt;K56),1,0))+(IF((I57&gt;K57),1,0))+(IF((M55&gt;O55),1,0))+(IF((M56&gt;O56),1,0))+(IF((M57&gt;O57),1,0))+(IF((Q55&gt;S55),1,0))+(IF((Q56&gt;S56),1,0))+(IF((Q57&gt;S57),1,0))</f>
        <v>3</v>
      </c>
      <c r="AC56" s="62">
        <f>(IF((E55&lt;G55),1,0))+(IF((E56&lt;G56),1,0))+(IF((E57&lt;G57),1,0))+(IF((I55&lt;K55),1,0))+(IF((I56&lt;K56),1,0))+(IF((I57&lt;K57),1,0))+(IF((M55&lt;O55),1,0))+(IF((M56&lt;O56),1,0))+(IF((M57&lt;O57),1,0))+(IF((Q55&lt;S55),1,0))+(IF((Q56&lt;S56),1,0))+(IF((Q57&lt;S57),1,0))</f>
        <v>4</v>
      </c>
      <c r="AD56" s="61">
        <f>AB56-AC56</f>
        <v>-1</v>
      </c>
      <c r="AE56" s="60">
        <f>SUM(E55:E57,I55:I57,M55:M57,Q55:Q57)</f>
        <v>124</v>
      </c>
      <c r="AF56" s="60">
        <f>SUM(G55:G57,K55:K57,O55:O57,S55:S57)</f>
        <v>127</v>
      </c>
      <c r="AG56" s="59">
        <f>AE56-AF56</f>
        <v>-3</v>
      </c>
      <c r="AH56" s="77"/>
      <c r="AI56" s="77"/>
      <c r="AJ56" s="77"/>
      <c r="AK56" s="77"/>
      <c r="AL56" s="77"/>
      <c r="AM56" s="77"/>
      <c r="AN56" s="77"/>
      <c r="AO56" s="77"/>
      <c r="AP56" s="77"/>
      <c r="AQ56" s="78"/>
      <c r="AT56" s="78"/>
      <c r="AU56" s="78"/>
      <c r="AV56" s="78"/>
      <c r="AW56" s="78"/>
      <c r="AX56" s="78"/>
      <c r="AY56" s="79"/>
      <c r="AZ56" s="79"/>
      <c r="BA56" s="79"/>
      <c r="BB56" s="79"/>
      <c r="BL56" s="74"/>
      <c r="BM56" s="74"/>
      <c r="BN56" s="74"/>
      <c r="BO56" s="74"/>
      <c r="BP56" s="74"/>
      <c r="BQ56" s="74"/>
      <c r="BR56" s="74"/>
    </row>
    <row r="57" spans="1:72" ht="12" customHeight="1" x14ac:dyDescent="0.15">
      <c r="C57" s="127"/>
      <c r="D57" s="128"/>
      <c r="E57" s="50">
        <f>IF(O51="","",O51)</f>
        <v>13</v>
      </c>
      <c r="F57" s="47" t="str">
        <f t="shared" si="6"/>
        <v>-</v>
      </c>
      <c r="G57" s="49">
        <f>IF(M51="","",M51)</f>
        <v>21</v>
      </c>
      <c r="H57" s="247" t="str">
        <f>IF(J54="","",J54)</f>
        <v/>
      </c>
      <c r="I57" s="66" t="str">
        <f>IF(O54="","",O54)</f>
        <v/>
      </c>
      <c r="J57" s="28" t="str">
        <f t="shared" si="7"/>
        <v/>
      </c>
      <c r="K57" s="49" t="str">
        <f>IF(M54="","",M54)</f>
        <v/>
      </c>
      <c r="L57" s="247" t="str">
        <f>IF(N54="","",N54)</f>
        <v/>
      </c>
      <c r="M57" s="250"/>
      <c r="N57" s="251"/>
      <c r="O57" s="251"/>
      <c r="P57" s="252"/>
      <c r="Q57" s="48"/>
      <c r="R57" s="28" t="str">
        <f t="shared" si="5"/>
        <v/>
      </c>
      <c r="S57" s="46"/>
      <c r="T57" s="229"/>
      <c r="U57" s="10">
        <f>Z56</f>
        <v>1</v>
      </c>
      <c r="V57" s="9" t="s">
        <v>9</v>
      </c>
      <c r="W57" s="9">
        <f>AA56</f>
        <v>2</v>
      </c>
      <c r="X57" s="8" t="s">
        <v>6</v>
      </c>
      <c r="Y57" s="4"/>
      <c r="Z57" s="64"/>
      <c r="AA57" s="60"/>
      <c r="AB57" s="64"/>
      <c r="AC57" s="60"/>
      <c r="AD57" s="59"/>
      <c r="AE57" s="60"/>
      <c r="AF57" s="60"/>
      <c r="AG57" s="59"/>
      <c r="AH57" s="77"/>
      <c r="AI57" s="77"/>
      <c r="AJ57" s="77"/>
      <c r="AK57" s="77"/>
      <c r="AL57" s="77"/>
      <c r="AM57" s="77"/>
      <c r="AN57" s="77"/>
      <c r="AO57" s="77"/>
      <c r="AP57" s="77"/>
      <c r="AQ57" s="78"/>
      <c r="AT57" s="78"/>
      <c r="AU57" s="78"/>
      <c r="AV57" s="78"/>
      <c r="AW57" s="78"/>
      <c r="AX57" s="78"/>
      <c r="AY57" s="79"/>
      <c r="AZ57" s="79"/>
      <c r="BA57" s="79"/>
      <c r="BB57" s="79"/>
      <c r="BL57" s="74"/>
      <c r="BM57" s="74"/>
      <c r="BN57" s="74"/>
      <c r="BO57" s="74"/>
      <c r="BP57" s="74"/>
      <c r="BQ57" s="74"/>
      <c r="BR57" s="74"/>
    </row>
    <row r="58" spans="1:72" ht="12" customHeight="1" x14ac:dyDescent="0.15">
      <c r="C58" s="132" t="s">
        <v>65</v>
      </c>
      <c r="D58" s="129" t="s">
        <v>15</v>
      </c>
      <c r="E58" s="30">
        <f>IF(S49="","",S49)</f>
        <v>24</v>
      </c>
      <c r="F58" s="28" t="str">
        <f t="shared" si="6"/>
        <v>-</v>
      </c>
      <c r="G58" s="27">
        <f>IF(Q49="","",Q49)</f>
        <v>26</v>
      </c>
      <c r="H58" s="235" t="str">
        <f>IF(T49="","",IF(T49="○","×",IF(T49="×","○")))</f>
        <v>○</v>
      </c>
      <c r="I58" s="29">
        <f>IF(S52="","",S52)</f>
        <v>21</v>
      </c>
      <c r="J58" s="33" t="str">
        <f t="shared" si="7"/>
        <v>-</v>
      </c>
      <c r="K58" s="27">
        <f>IF(Q52="","",Q52)</f>
        <v>15</v>
      </c>
      <c r="L58" s="235" t="str">
        <f>IF(T52="","",IF(T52="○","×",IF(T52="×","○")))</f>
        <v>○</v>
      </c>
      <c r="M58" s="34">
        <f>IF(S55="","",S55)</f>
        <v>21</v>
      </c>
      <c r="N58" s="28" t="str">
        <f>IF(M58="","","-")</f>
        <v>-</v>
      </c>
      <c r="O58" s="32">
        <f>IF(Q55="","",Q55)</f>
        <v>14</v>
      </c>
      <c r="P58" s="235" t="str">
        <f>IF(T55="","",IF(T55="○","×",IF(T55="×","○")))</f>
        <v>○</v>
      </c>
      <c r="Q58" s="238"/>
      <c r="R58" s="239"/>
      <c r="S58" s="239"/>
      <c r="T58" s="240"/>
      <c r="U58" s="213" t="s">
        <v>120</v>
      </c>
      <c r="V58" s="214"/>
      <c r="W58" s="214"/>
      <c r="X58" s="215"/>
      <c r="Y58" s="4"/>
      <c r="Z58" s="58"/>
      <c r="AA58" s="57"/>
      <c r="AB58" s="58"/>
      <c r="AC58" s="57"/>
      <c r="AD58" s="65"/>
      <c r="AE58" s="57"/>
      <c r="AF58" s="57"/>
      <c r="AG58" s="65"/>
      <c r="AH58" s="77"/>
      <c r="AI58" s="77"/>
      <c r="AJ58" s="77"/>
      <c r="AK58" s="77"/>
      <c r="AL58" s="77"/>
      <c r="AM58" s="77"/>
      <c r="AN58" s="77"/>
      <c r="AO58" s="77"/>
      <c r="AP58" s="77"/>
      <c r="AQ58" s="78"/>
      <c r="AT58" s="78"/>
      <c r="AU58" s="78"/>
      <c r="AV58" s="78"/>
      <c r="AW58" s="78"/>
      <c r="AX58" s="78"/>
      <c r="AY58" s="79"/>
      <c r="AZ58" s="79"/>
      <c r="BA58" s="79"/>
      <c r="BB58" s="79"/>
      <c r="BL58" s="74"/>
      <c r="BM58" s="74"/>
      <c r="BN58" s="74"/>
      <c r="BO58" s="74"/>
      <c r="BP58" s="74"/>
      <c r="BQ58" s="74"/>
      <c r="BR58" s="74"/>
    </row>
    <row r="59" spans="1:72" ht="12" customHeight="1" x14ac:dyDescent="0.15">
      <c r="C59" s="131" t="s">
        <v>66</v>
      </c>
      <c r="D59" s="31" t="s">
        <v>15</v>
      </c>
      <c r="E59" s="30">
        <f>IF(S50="","",S50)</f>
        <v>21</v>
      </c>
      <c r="F59" s="28" t="str">
        <f t="shared" si="6"/>
        <v>-</v>
      </c>
      <c r="G59" s="27">
        <f>IF(Q50="","",Q50)</f>
        <v>12</v>
      </c>
      <c r="H59" s="236" t="str">
        <f>IF(J56="","",J56)</f>
        <v>-</v>
      </c>
      <c r="I59" s="29">
        <f>IF(S53="","",S53)</f>
        <v>20</v>
      </c>
      <c r="J59" s="28" t="str">
        <f t="shared" si="7"/>
        <v>-</v>
      </c>
      <c r="K59" s="27">
        <f>IF(Q53="","",Q53)</f>
        <v>22</v>
      </c>
      <c r="L59" s="236" t="str">
        <f>IF(N56="","",N56)</f>
        <v/>
      </c>
      <c r="M59" s="29">
        <f>IF(S56="","",S56)</f>
        <v>21</v>
      </c>
      <c r="N59" s="28" t="str">
        <f>IF(M59="","","-")</f>
        <v>-</v>
      </c>
      <c r="O59" s="27">
        <f>IF(Q56="","",Q56)</f>
        <v>17</v>
      </c>
      <c r="P59" s="236" t="str">
        <f>IF(R56="","",R56)</f>
        <v>-</v>
      </c>
      <c r="Q59" s="241"/>
      <c r="R59" s="242"/>
      <c r="S59" s="242"/>
      <c r="T59" s="243"/>
      <c r="U59" s="210"/>
      <c r="V59" s="211"/>
      <c r="W59" s="211"/>
      <c r="X59" s="212"/>
      <c r="Y59" s="4"/>
      <c r="Z59" s="64">
        <f>COUNTIF(E58:T60,"○")</f>
        <v>3</v>
      </c>
      <c r="AA59" s="60">
        <f>COUNTIF(E58:T60,"×")</f>
        <v>0</v>
      </c>
      <c r="AB59" s="63">
        <f>(IF((E58&gt;G58),1,0))+(IF((E59&gt;G59),1,0))+(IF((E60&gt;G60),1,0))+(IF((I58&gt;K58),1,0))+(IF((I59&gt;K59),1,0))+(IF((I60&gt;K60),1,0))+(IF((M58&gt;O58),1,0))+(IF((M59&gt;O59),1,0))+(IF((M60&gt;O60),1,0))+(IF((Q58&gt;S58),1,0))+(IF((Q59&gt;S59),1,0))+(IF((Q60&gt;S60),1,0))</f>
        <v>6</v>
      </c>
      <c r="AC59" s="62">
        <f>(IF((E58&lt;G58),1,0))+(IF((E59&lt;G59),1,0))+(IF((E60&lt;G60),1,0))+(IF((I58&lt;K58),1,0))+(IF((I59&lt;K59),1,0))+(IF((I60&lt;K60),1,0))+(IF((M58&lt;O58),1,0))+(IF((M59&lt;O59),1,0))+(IF((M60&lt;O60),1,0))+(IF((Q58&lt;S58),1,0))+(IF((Q59&lt;S59),1,0))+(IF((Q60&lt;S60),1,0))</f>
        <v>2</v>
      </c>
      <c r="AD59" s="61">
        <f>AB59-AC59</f>
        <v>4</v>
      </c>
      <c r="AE59" s="60">
        <f>SUM(E58:E60,I58:I60,M58:M60,Q58:Q60)</f>
        <v>170</v>
      </c>
      <c r="AF59" s="60">
        <f>SUM(G58:G60,K58:K60,O58:O60,S58:S60)</f>
        <v>133</v>
      </c>
      <c r="AG59" s="59">
        <f>AE59-AF59</f>
        <v>37</v>
      </c>
      <c r="AH59" s="77"/>
      <c r="AI59" s="77"/>
      <c r="AJ59" s="77"/>
      <c r="AK59" s="77"/>
      <c r="AL59" s="77"/>
      <c r="AM59" s="77"/>
      <c r="AN59" s="77"/>
      <c r="AO59" s="77"/>
      <c r="AP59" s="77"/>
      <c r="AQ59" s="78"/>
      <c r="AT59" s="78"/>
      <c r="AU59" s="78"/>
      <c r="AV59" s="78"/>
      <c r="AW59" s="78"/>
      <c r="AX59" s="78"/>
      <c r="AY59" s="79"/>
      <c r="AZ59" s="79"/>
      <c r="BA59" s="79"/>
      <c r="BB59" s="79"/>
      <c r="BL59" s="74"/>
      <c r="BM59" s="74"/>
      <c r="BN59" s="74"/>
      <c r="BO59" s="74"/>
      <c r="BP59" s="74"/>
      <c r="BQ59" s="74"/>
      <c r="BR59" s="74"/>
    </row>
    <row r="60" spans="1:72" ht="12" customHeight="1" thickBot="1" x14ac:dyDescent="0.2">
      <c r="C60" s="159"/>
      <c r="D60" s="134"/>
      <c r="E60" s="20">
        <f>IF(S51="","",S51)</f>
        <v>21</v>
      </c>
      <c r="F60" s="18" t="str">
        <f t="shared" si="6"/>
        <v>-</v>
      </c>
      <c r="G60" s="17">
        <f>IF(Q51="","",Q51)</f>
        <v>14</v>
      </c>
      <c r="H60" s="237" t="str">
        <f>IF(J57="","",J57)</f>
        <v/>
      </c>
      <c r="I60" s="19">
        <f>IF(S54="","",S54)</f>
        <v>21</v>
      </c>
      <c r="J60" s="18" t="str">
        <f t="shared" si="7"/>
        <v>-</v>
      </c>
      <c r="K60" s="17">
        <f>IF(Q54="","",Q54)</f>
        <v>13</v>
      </c>
      <c r="L60" s="237" t="str">
        <f>IF(N57="","",N57)</f>
        <v/>
      </c>
      <c r="M60" s="19" t="str">
        <f>IF(S57="","",S57)</f>
        <v/>
      </c>
      <c r="N60" s="18" t="str">
        <f>IF(M60="","","-")</f>
        <v/>
      </c>
      <c r="O60" s="17" t="str">
        <f>IF(Q57="","",Q57)</f>
        <v/>
      </c>
      <c r="P60" s="237" t="str">
        <f>IF(R57="","",R57)</f>
        <v/>
      </c>
      <c r="Q60" s="244"/>
      <c r="R60" s="245"/>
      <c r="S60" s="245"/>
      <c r="T60" s="246"/>
      <c r="U60" s="7">
        <f>Z59</f>
        <v>3</v>
      </c>
      <c r="V60" s="6" t="s">
        <v>9</v>
      </c>
      <c r="W60" s="6">
        <f>AA59</f>
        <v>0</v>
      </c>
      <c r="X60" s="5" t="s">
        <v>6</v>
      </c>
      <c r="Y60" s="4"/>
      <c r="Z60" s="3"/>
      <c r="AA60" s="2"/>
      <c r="AB60" s="3"/>
      <c r="AC60" s="2"/>
      <c r="AD60" s="1"/>
      <c r="AE60" s="2"/>
      <c r="AF60" s="2"/>
      <c r="AG60" s="1"/>
      <c r="AH60" s="77"/>
      <c r="AI60" s="77"/>
      <c r="AJ60" s="77"/>
      <c r="AK60" s="77"/>
      <c r="AL60" s="77"/>
      <c r="AM60" s="77"/>
      <c r="AN60" s="77"/>
      <c r="AO60" s="77"/>
      <c r="AP60" s="77"/>
      <c r="AQ60" s="78"/>
      <c r="AT60" s="78"/>
      <c r="AU60" s="78"/>
      <c r="AV60" s="78"/>
      <c r="AW60" s="78"/>
      <c r="AX60" s="78"/>
      <c r="AY60" s="79"/>
      <c r="AZ60" s="79"/>
      <c r="BA60" s="79"/>
      <c r="BB60" s="79"/>
      <c r="BL60" s="74"/>
      <c r="BM60" s="74"/>
      <c r="BN60" s="74"/>
      <c r="BO60" s="74"/>
      <c r="BP60" s="74"/>
      <c r="BQ60" s="74"/>
      <c r="BR60" s="74"/>
    </row>
    <row r="61" spans="1:72" ht="12" customHeight="1" x14ac:dyDescent="0.2">
      <c r="C61" s="99"/>
      <c r="D61" s="86"/>
      <c r="E61" s="73"/>
      <c r="F61" s="70"/>
      <c r="G61" s="73"/>
      <c r="H61" s="125"/>
      <c r="I61" s="71"/>
      <c r="J61" s="69"/>
      <c r="K61" s="71"/>
      <c r="L61" s="158"/>
      <c r="M61" s="71"/>
      <c r="N61" s="69"/>
      <c r="O61" s="71"/>
      <c r="P61" s="158"/>
      <c r="Q61" s="158"/>
      <c r="R61" s="158"/>
      <c r="S61" s="158"/>
      <c r="T61" s="158"/>
      <c r="U61" s="158"/>
      <c r="V61" s="158"/>
      <c r="W61" s="158"/>
      <c r="X61" s="158"/>
      <c r="Y61" s="124"/>
      <c r="Z61" s="124"/>
      <c r="AA61" s="124"/>
      <c r="AB61" s="124"/>
      <c r="AC61" s="98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8"/>
      <c r="AT61" s="78"/>
      <c r="AU61" s="78"/>
      <c r="AV61" s="78"/>
      <c r="AW61" s="78"/>
      <c r="AX61" s="78"/>
      <c r="AY61" s="79"/>
      <c r="AZ61" s="79"/>
      <c r="BA61" s="79"/>
      <c r="BB61" s="79"/>
      <c r="BL61" s="74"/>
      <c r="BM61" s="74"/>
      <c r="BN61" s="74"/>
      <c r="BO61" s="74"/>
      <c r="BP61" s="74"/>
      <c r="BQ61" s="74"/>
      <c r="BR61" s="74"/>
    </row>
    <row r="62" spans="1:72" ht="12" customHeight="1" thickBot="1" x14ac:dyDescent="0.25">
      <c r="A62" s="157"/>
      <c r="B62" s="157"/>
      <c r="C62" s="173"/>
      <c r="D62" s="174"/>
      <c r="E62" s="175"/>
      <c r="F62" s="176"/>
      <c r="G62" s="175"/>
      <c r="H62" s="177"/>
      <c r="I62" s="178"/>
      <c r="J62" s="179"/>
      <c r="K62" s="178"/>
      <c r="L62" s="180"/>
      <c r="M62" s="178"/>
      <c r="N62" s="179"/>
      <c r="O62" s="178"/>
      <c r="P62" s="180"/>
      <c r="Q62" s="180"/>
      <c r="R62" s="180"/>
      <c r="S62" s="180"/>
      <c r="T62" s="180"/>
      <c r="U62" s="180"/>
      <c r="V62" s="180"/>
      <c r="W62" s="180"/>
      <c r="X62" s="180"/>
      <c r="Y62" s="181"/>
      <c r="Z62" s="181"/>
      <c r="AA62" s="181"/>
      <c r="AB62" s="181"/>
      <c r="AC62" s="156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77"/>
      <c r="AQ62" s="78"/>
      <c r="AT62" s="78"/>
      <c r="AU62" s="78"/>
      <c r="AV62" s="78"/>
      <c r="AW62" s="78"/>
      <c r="AX62" s="78"/>
      <c r="AY62" s="79"/>
      <c r="AZ62" s="79"/>
      <c r="BA62" s="79"/>
      <c r="BB62" s="79"/>
      <c r="BL62" s="74"/>
      <c r="BM62" s="74"/>
      <c r="BN62" s="74"/>
      <c r="BO62" s="74"/>
      <c r="BP62" s="74"/>
      <c r="BQ62" s="74"/>
      <c r="BR62" s="74"/>
    </row>
    <row r="63" spans="1:72" ht="12" customHeight="1" x14ac:dyDescent="0.15">
      <c r="C63" s="96"/>
      <c r="D63" s="97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109"/>
      <c r="AD63" s="109"/>
      <c r="AE63" s="109"/>
      <c r="AF63" s="109"/>
      <c r="AG63" s="98"/>
      <c r="AH63" s="87"/>
      <c r="AI63" s="87"/>
      <c r="AJ63" s="87"/>
      <c r="AK63" s="87"/>
      <c r="AL63" s="87"/>
      <c r="BL63" s="74"/>
      <c r="BM63" s="74"/>
      <c r="BN63" s="74"/>
      <c r="BO63" s="74"/>
      <c r="BP63" s="74"/>
      <c r="BQ63" s="74"/>
      <c r="BR63" s="74"/>
    </row>
    <row r="64" spans="1:72" ht="15" customHeight="1" x14ac:dyDescent="0.2">
      <c r="C64" s="278" t="s">
        <v>43</v>
      </c>
      <c r="D64" s="279"/>
      <c r="E64" s="81"/>
      <c r="F64" s="81"/>
      <c r="K64" s="141" t="s">
        <v>11</v>
      </c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36"/>
      <c r="X64" s="280" t="s">
        <v>12</v>
      </c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111"/>
      <c r="AK64" s="111"/>
      <c r="AL64" s="82"/>
      <c r="BL64" s="74"/>
      <c r="BM64" s="74"/>
      <c r="BN64" s="74"/>
      <c r="BO64" s="74"/>
      <c r="BP64" s="74"/>
      <c r="BQ64" s="74"/>
      <c r="BR64" s="74"/>
      <c r="BT64" s="79"/>
    </row>
    <row r="65" spans="1:72" ht="15" customHeight="1" x14ac:dyDescent="0.2">
      <c r="C65" s="278"/>
      <c r="D65" s="279"/>
      <c r="E65" s="81"/>
      <c r="F65" s="81"/>
      <c r="K65" s="281" t="str">
        <f>C83</f>
        <v>川上美優</v>
      </c>
      <c r="L65" s="282"/>
      <c r="M65" s="282"/>
      <c r="N65" s="282"/>
      <c r="O65" s="282"/>
      <c r="P65" s="283" t="str">
        <f>D83</f>
        <v>酒商ながはら</v>
      </c>
      <c r="Q65" s="282"/>
      <c r="R65" s="282"/>
      <c r="S65" s="282"/>
      <c r="T65" s="282"/>
      <c r="U65" s="282"/>
      <c r="V65" s="284"/>
      <c r="W65" s="137"/>
      <c r="X65" s="281" t="str">
        <f>C77</f>
        <v>眞鍋頼斗</v>
      </c>
      <c r="Y65" s="282"/>
      <c r="Z65" s="282"/>
      <c r="AA65" s="282"/>
      <c r="AB65" s="282"/>
      <c r="AC65" s="283" t="str">
        <f>D77</f>
        <v>ムーニーマン</v>
      </c>
      <c r="AD65" s="282"/>
      <c r="AE65" s="282"/>
      <c r="AF65" s="282"/>
      <c r="AG65" s="282"/>
      <c r="AH65" s="282"/>
      <c r="AI65" s="284"/>
      <c r="AJ65" s="84"/>
      <c r="AL65" s="82"/>
      <c r="BL65" s="74"/>
      <c r="BM65" s="74"/>
      <c r="BN65" s="74"/>
      <c r="BO65" s="74"/>
      <c r="BP65" s="74"/>
      <c r="BQ65" s="74"/>
      <c r="BR65" s="74"/>
      <c r="BT65" s="79"/>
    </row>
    <row r="66" spans="1:72" ht="15" customHeight="1" x14ac:dyDescent="0.2">
      <c r="E66" s="81"/>
      <c r="F66" s="81"/>
      <c r="K66" s="232" t="str">
        <f>C84</f>
        <v>長原芽美</v>
      </c>
      <c r="L66" s="233"/>
      <c r="M66" s="233"/>
      <c r="N66" s="233"/>
      <c r="O66" s="233"/>
      <c r="P66" s="230" t="str">
        <f>D84</f>
        <v>酒商ながはら</v>
      </c>
      <c r="Q66" s="230"/>
      <c r="R66" s="230"/>
      <c r="S66" s="230"/>
      <c r="T66" s="230"/>
      <c r="U66" s="230"/>
      <c r="V66" s="231"/>
      <c r="W66" s="137"/>
      <c r="X66" s="232" t="str">
        <f>C78</f>
        <v>菅原凌駕</v>
      </c>
      <c r="Y66" s="233"/>
      <c r="Z66" s="233"/>
      <c r="AA66" s="233"/>
      <c r="AB66" s="233"/>
      <c r="AC66" s="230" t="str">
        <f>D78</f>
        <v>ムーニーマン</v>
      </c>
      <c r="AD66" s="230"/>
      <c r="AE66" s="230"/>
      <c r="AF66" s="230"/>
      <c r="AG66" s="230"/>
      <c r="AH66" s="230"/>
      <c r="AI66" s="231"/>
      <c r="AJ66" s="81"/>
      <c r="AK66" s="81"/>
      <c r="AL66" s="82"/>
      <c r="BL66" s="74"/>
      <c r="BM66" s="74"/>
      <c r="BN66" s="74"/>
      <c r="BO66" s="74"/>
      <c r="BP66" s="74"/>
      <c r="BQ66" s="74"/>
      <c r="BR66" s="74"/>
      <c r="BT66" s="79"/>
    </row>
    <row r="67" spans="1:72" ht="15" customHeight="1" x14ac:dyDescent="0.25">
      <c r="C67" s="142" t="s">
        <v>18</v>
      </c>
      <c r="D67" s="135"/>
      <c r="E67" s="81"/>
      <c r="F67" s="81"/>
      <c r="K67" s="99"/>
      <c r="L67" s="86"/>
      <c r="M67" s="113"/>
      <c r="N67" s="113"/>
      <c r="O67" s="113"/>
      <c r="P67" s="113"/>
      <c r="Q67" s="112"/>
      <c r="R67" s="100"/>
      <c r="S67" s="113"/>
      <c r="T67" s="113"/>
      <c r="U67" s="112"/>
      <c r="V67" s="100"/>
      <c r="W67" s="104"/>
      <c r="X67" s="113"/>
      <c r="Y67" s="112"/>
      <c r="Z67" s="100"/>
      <c r="AA67" s="104"/>
      <c r="AB67" s="113"/>
      <c r="AC67" s="74"/>
      <c r="AD67" s="74"/>
      <c r="AE67" s="74"/>
      <c r="AF67" s="74"/>
      <c r="AG67" s="79"/>
      <c r="BL67" s="74"/>
      <c r="BM67" s="74"/>
      <c r="BN67" s="74"/>
      <c r="BO67" s="74"/>
      <c r="BP67" s="74"/>
      <c r="BQ67" s="74"/>
      <c r="BR67" s="74"/>
    </row>
    <row r="68" spans="1:72" ht="10.050000000000001" customHeight="1" thickBot="1" x14ac:dyDescent="0.25">
      <c r="C68" s="80"/>
      <c r="D68" s="76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8"/>
      <c r="T68" s="78"/>
      <c r="U68" s="78"/>
      <c r="V68" s="78"/>
      <c r="W68" s="78"/>
      <c r="X68" s="78"/>
      <c r="Y68" s="78"/>
      <c r="Z68" s="78"/>
      <c r="AA68" s="79"/>
      <c r="AB68" s="79"/>
      <c r="AC68" s="74"/>
      <c r="AD68" s="74"/>
      <c r="AE68" s="74"/>
      <c r="AF68" s="74"/>
      <c r="AG68" s="79"/>
      <c r="BL68" s="74"/>
      <c r="BM68" s="74"/>
      <c r="BN68" s="74"/>
      <c r="BO68" s="74"/>
      <c r="BP68" s="74"/>
      <c r="BQ68" s="74"/>
      <c r="BR68" s="74"/>
    </row>
    <row r="69" spans="1:72" ht="13.05" customHeight="1" x14ac:dyDescent="0.15">
      <c r="A69" s="106"/>
      <c r="C69" s="258" t="s">
        <v>46</v>
      </c>
      <c r="D69" s="259"/>
      <c r="E69" s="262" t="str">
        <f>C71</f>
        <v>坂上想磨</v>
      </c>
      <c r="F69" s="263"/>
      <c r="G69" s="263"/>
      <c r="H69" s="264"/>
      <c r="I69" s="265" t="str">
        <f>C74</f>
        <v>長野祐也</v>
      </c>
      <c r="J69" s="263"/>
      <c r="K69" s="263"/>
      <c r="L69" s="264"/>
      <c r="M69" s="265" t="str">
        <f>C77</f>
        <v>眞鍋頼斗</v>
      </c>
      <c r="N69" s="263"/>
      <c r="O69" s="263"/>
      <c r="P69" s="264"/>
      <c r="Q69" s="265" t="str">
        <f>C80</f>
        <v>窪田浬</v>
      </c>
      <c r="R69" s="263"/>
      <c r="S69" s="263"/>
      <c r="T69" s="264"/>
      <c r="U69" s="265" t="str">
        <f>C83</f>
        <v>川上美優</v>
      </c>
      <c r="V69" s="263"/>
      <c r="W69" s="263"/>
      <c r="X69" s="264"/>
      <c r="Y69" s="267" t="s">
        <v>0</v>
      </c>
      <c r="Z69" s="268"/>
      <c r="AA69" s="268"/>
      <c r="AB69" s="269"/>
      <c r="AC69" s="185"/>
      <c r="AD69" s="348" t="s">
        <v>2</v>
      </c>
      <c r="AE69" s="349"/>
      <c r="AF69" s="216" t="s">
        <v>3</v>
      </c>
      <c r="AG69" s="218"/>
      <c r="AH69" s="217"/>
      <c r="AI69" s="219" t="s">
        <v>4</v>
      </c>
      <c r="AJ69" s="220"/>
      <c r="AK69" s="221"/>
      <c r="BL69" s="74"/>
      <c r="BM69" s="74"/>
      <c r="BN69" s="74"/>
      <c r="BO69" s="74"/>
      <c r="BP69" s="74"/>
      <c r="BQ69" s="74"/>
      <c r="BR69" s="74"/>
    </row>
    <row r="70" spans="1:72" ht="13.05" customHeight="1" thickBot="1" x14ac:dyDescent="0.2">
      <c r="A70" s="106"/>
      <c r="C70" s="260"/>
      <c r="D70" s="261"/>
      <c r="E70" s="270" t="str">
        <f>C72</f>
        <v>近藤英樹</v>
      </c>
      <c r="F70" s="271"/>
      <c r="G70" s="271"/>
      <c r="H70" s="272"/>
      <c r="I70" s="273" t="str">
        <f>C75</f>
        <v>柚山治</v>
      </c>
      <c r="J70" s="271"/>
      <c r="K70" s="271"/>
      <c r="L70" s="272"/>
      <c r="M70" s="273" t="str">
        <f>C78</f>
        <v>菅原凌駕</v>
      </c>
      <c r="N70" s="271"/>
      <c r="O70" s="271"/>
      <c r="P70" s="272"/>
      <c r="Q70" s="273" t="str">
        <f>C81</f>
        <v>大西右恭</v>
      </c>
      <c r="R70" s="271"/>
      <c r="S70" s="271"/>
      <c r="T70" s="272"/>
      <c r="U70" s="273" t="str">
        <f>C84</f>
        <v>長原芽美</v>
      </c>
      <c r="V70" s="271"/>
      <c r="W70" s="271"/>
      <c r="X70" s="272"/>
      <c r="Y70" s="275" t="s">
        <v>1</v>
      </c>
      <c r="Z70" s="276"/>
      <c r="AA70" s="276"/>
      <c r="AB70" s="277"/>
      <c r="AC70" s="185"/>
      <c r="AD70" s="56" t="s">
        <v>5</v>
      </c>
      <c r="AE70" s="55" t="s">
        <v>6</v>
      </c>
      <c r="AF70" s="56" t="s">
        <v>13</v>
      </c>
      <c r="AG70" s="55" t="s">
        <v>7</v>
      </c>
      <c r="AH70" s="54" t="s">
        <v>8</v>
      </c>
      <c r="AI70" s="55" t="s">
        <v>13</v>
      </c>
      <c r="AJ70" s="55" t="s">
        <v>7</v>
      </c>
      <c r="AK70" s="54" t="s">
        <v>8</v>
      </c>
      <c r="BL70" s="74"/>
      <c r="BM70" s="74"/>
      <c r="BN70" s="74"/>
      <c r="BO70" s="74"/>
      <c r="BP70" s="74"/>
      <c r="BQ70" s="74"/>
      <c r="BR70" s="74"/>
    </row>
    <row r="71" spans="1:72" ht="12" customHeight="1" x14ac:dyDescent="0.15">
      <c r="A71" s="106"/>
      <c r="C71" s="85" t="s">
        <v>74</v>
      </c>
      <c r="D71" s="86" t="s">
        <v>75</v>
      </c>
      <c r="E71" s="253"/>
      <c r="F71" s="254"/>
      <c r="G71" s="254"/>
      <c r="H71" s="255"/>
      <c r="I71" s="37">
        <v>12</v>
      </c>
      <c r="J71" s="28" t="str">
        <f>IF(I71="","","-")</f>
        <v>-</v>
      </c>
      <c r="K71" s="36">
        <v>21</v>
      </c>
      <c r="L71" s="222" t="str">
        <f>IF(I71&lt;&gt;"",IF(I71&gt;K71,IF(I72&gt;K72,"○",IF(I73&gt;K73,"○","×")),IF(I72&gt;K72,IF(I73&gt;K73,"○","×"),"×")),"")</f>
        <v>×</v>
      </c>
      <c r="M71" s="37">
        <v>12</v>
      </c>
      <c r="N71" s="53" t="str">
        <f t="shared" ref="N71:N76" si="8">IF(M71="","","-")</f>
        <v>-</v>
      </c>
      <c r="O71" s="52">
        <v>21</v>
      </c>
      <c r="P71" s="222" t="str">
        <f>IF(M71&lt;&gt;"",IF(M71&gt;O71,IF(M72&gt;O72,"○",IF(M73&gt;O73,"○","×")),IF(M72&gt;O72,IF(M73&gt;O73,"○","×"),"×")),"")</f>
        <v>×</v>
      </c>
      <c r="Q71" s="37">
        <v>21</v>
      </c>
      <c r="R71" s="53" t="str">
        <f t="shared" ref="R71:R79" si="9">IF(Q71="","","-")</f>
        <v>-</v>
      </c>
      <c r="S71" s="52">
        <v>16</v>
      </c>
      <c r="T71" s="222" t="str">
        <f>IF(Q71&lt;&gt;"",IF(Q71&gt;S71,IF(Q72&gt;S72,"○",IF(Q73&gt;S73,"○","×")),IF(Q72&gt;S72,IF(Q73&gt;S73,"○","×"),"×")),"")</f>
        <v>○</v>
      </c>
      <c r="U71" s="37">
        <v>9</v>
      </c>
      <c r="V71" s="53" t="str">
        <f t="shared" ref="V71:V82" si="10">IF(U71="","","-")</f>
        <v>-</v>
      </c>
      <c r="W71" s="52">
        <v>21</v>
      </c>
      <c r="X71" s="225" t="str">
        <f>IF(U71&lt;&gt;"",IF(U71&gt;W71,IF(U72&gt;W72,"○",IF(U73&gt;W73,"○","×")),IF(U72&gt;W72,IF(U73&gt;W73,"○","×"),"×")),"")</f>
        <v>×</v>
      </c>
      <c r="Y71" s="207" t="s">
        <v>122</v>
      </c>
      <c r="Z71" s="208"/>
      <c r="AA71" s="208"/>
      <c r="AB71" s="209"/>
      <c r="AC71" s="11"/>
      <c r="AD71" s="26"/>
      <c r="AE71" s="22"/>
      <c r="AF71" s="25"/>
      <c r="AG71" s="24"/>
      <c r="AH71" s="21"/>
      <c r="AI71" s="22"/>
      <c r="AJ71" s="22"/>
      <c r="AK71" s="21"/>
      <c r="BL71" s="74"/>
      <c r="BM71" s="74"/>
      <c r="BN71" s="74"/>
      <c r="BO71" s="74"/>
      <c r="BP71" s="74"/>
      <c r="BQ71" s="74"/>
      <c r="BR71" s="74"/>
    </row>
    <row r="72" spans="1:72" ht="12" customHeight="1" x14ac:dyDescent="0.15">
      <c r="A72" s="106"/>
      <c r="C72" s="85" t="s">
        <v>25</v>
      </c>
      <c r="D72" s="86" t="s">
        <v>76</v>
      </c>
      <c r="E72" s="256"/>
      <c r="F72" s="242"/>
      <c r="G72" s="242"/>
      <c r="H72" s="249"/>
      <c r="I72" s="37">
        <v>13</v>
      </c>
      <c r="J72" s="28" t="str">
        <f>IF(I72="","","-")</f>
        <v>-</v>
      </c>
      <c r="K72" s="51">
        <v>21</v>
      </c>
      <c r="L72" s="223"/>
      <c r="M72" s="37">
        <v>13</v>
      </c>
      <c r="N72" s="28" t="str">
        <f t="shared" si="8"/>
        <v>-</v>
      </c>
      <c r="O72" s="36">
        <v>21</v>
      </c>
      <c r="P72" s="223"/>
      <c r="Q72" s="37">
        <v>24</v>
      </c>
      <c r="R72" s="28" t="str">
        <f t="shared" si="9"/>
        <v>-</v>
      </c>
      <c r="S72" s="36">
        <v>22</v>
      </c>
      <c r="T72" s="223"/>
      <c r="U72" s="37">
        <v>10</v>
      </c>
      <c r="V72" s="28" t="str">
        <f t="shared" si="10"/>
        <v>-</v>
      </c>
      <c r="W72" s="36">
        <v>21</v>
      </c>
      <c r="X72" s="226"/>
      <c r="Y72" s="210"/>
      <c r="Z72" s="211"/>
      <c r="AA72" s="211"/>
      <c r="AB72" s="212"/>
      <c r="AC72" s="11"/>
      <c r="AD72" s="26">
        <f>COUNTIF(E71:X73,"○")</f>
        <v>1</v>
      </c>
      <c r="AE72" s="22">
        <f>COUNTIF(E71:X73,"×")</f>
        <v>3</v>
      </c>
      <c r="AF72" s="25">
        <f>(IF((E71&gt;G71),1,0))+(IF((E72&gt;G72),1,0))+(IF((E73&gt;G73),1,0))+(IF((I71&gt;K71),1,0))+(IF((I72&gt;K72),1,0))+(IF((I73&gt;K73),1,0))+(IF((M71&gt;O71),1,0))+(IF((M72&gt;O72),1,0))+(IF((M73&gt;O73),1,0))+(IF((Q71&gt;S71),1,0))+(IF((Q72&gt;S72),1,0))+(IF((Q73&gt;S73),1,0))+(IF((U71&gt;W71),1,0))+(IF((U72&gt;W72),1,0))+(IF((U73&gt;W73),1,0))</f>
        <v>2</v>
      </c>
      <c r="AG72" s="24">
        <f>(IF((E71&lt;G71),1,0))+(IF((E72&lt;G72),1,0))+(IF((E73&lt;G73),1,0))+(IF((I71&lt;K71),1,0))+(IF((I72&lt;K72),1,0))+(IF((I73&lt;K73),1,0))+(IF((M71&lt;O71),1,0))+(IF((M72&lt;O72),1,0))+(IF((M73&lt;O73),1,0))+(IF((Q71&lt;S71),1,0))+(IF((Q72&lt;S72),1,0))+(IF((Q73&lt;S73),1,0))+(IF((U71&lt;W71),1,0))+(IF((U72&lt;W72),1,0))+(IF((U73&lt;W73),1,0))</f>
        <v>6</v>
      </c>
      <c r="AH72" s="23">
        <f>AF72-AG72</f>
        <v>-4</v>
      </c>
      <c r="AI72" s="22">
        <f>SUM(E71:E73,I71:I73,M71:M73,Q71:Q73,U71:U73)</f>
        <v>114</v>
      </c>
      <c r="AJ72" s="22">
        <f>SUM(G71:G73,K71:K73,O71:O73,S71:S73,W71:W73)</f>
        <v>164</v>
      </c>
      <c r="AK72" s="21">
        <f>AI72-AJ72</f>
        <v>-50</v>
      </c>
      <c r="BL72" s="74"/>
      <c r="BM72" s="74"/>
      <c r="BN72" s="74"/>
      <c r="BO72" s="74"/>
      <c r="BP72" s="74"/>
      <c r="BQ72" s="74"/>
      <c r="BR72" s="74"/>
    </row>
    <row r="73" spans="1:72" ht="12" customHeight="1" x14ac:dyDescent="0.15">
      <c r="A73" s="106"/>
      <c r="C73" s="88"/>
      <c r="D73" s="89"/>
      <c r="E73" s="257"/>
      <c r="F73" s="251"/>
      <c r="G73" s="251"/>
      <c r="H73" s="252"/>
      <c r="I73" s="48"/>
      <c r="J73" s="28" t="str">
        <f>IF(I73="","","-")</f>
        <v/>
      </c>
      <c r="K73" s="46"/>
      <c r="L73" s="224"/>
      <c r="M73" s="48"/>
      <c r="N73" s="47" t="str">
        <f t="shared" si="8"/>
        <v/>
      </c>
      <c r="O73" s="46"/>
      <c r="P73" s="223"/>
      <c r="Q73" s="37"/>
      <c r="R73" s="28" t="str">
        <f t="shared" si="9"/>
        <v/>
      </c>
      <c r="S73" s="36"/>
      <c r="T73" s="223"/>
      <c r="U73" s="37"/>
      <c r="V73" s="28" t="str">
        <f t="shared" si="10"/>
        <v/>
      </c>
      <c r="W73" s="36"/>
      <c r="X73" s="226"/>
      <c r="Y73" s="10">
        <f>AD72</f>
        <v>1</v>
      </c>
      <c r="Z73" s="9" t="s">
        <v>9</v>
      </c>
      <c r="AA73" s="9">
        <f>AE72</f>
        <v>3</v>
      </c>
      <c r="AB73" s="8" t="s">
        <v>6</v>
      </c>
      <c r="AC73" s="11"/>
      <c r="AD73" s="26"/>
      <c r="AE73" s="22"/>
      <c r="AF73" s="25"/>
      <c r="AG73" s="24"/>
      <c r="AH73" s="21"/>
      <c r="AI73" s="22"/>
      <c r="AJ73" s="22"/>
      <c r="AK73" s="21"/>
      <c r="BL73" s="74"/>
      <c r="BM73" s="74"/>
      <c r="BN73" s="74"/>
      <c r="BO73" s="74"/>
      <c r="BP73" s="74"/>
      <c r="BQ73" s="74"/>
      <c r="BR73" s="74"/>
    </row>
    <row r="74" spans="1:72" ht="12" customHeight="1" x14ac:dyDescent="0.15">
      <c r="A74" s="106"/>
      <c r="C74" s="85" t="s">
        <v>69</v>
      </c>
      <c r="D74" s="90" t="s">
        <v>70</v>
      </c>
      <c r="E74" s="30">
        <f>IF(K71="","",K71)</f>
        <v>21</v>
      </c>
      <c r="F74" s="28" t="str">
        <f t="shared" ref="F74:F85" si="11">IF(E74="","","-")</f>
        <v>-</v>
      </c>
      <c r="G74" s="27">
        <f>IF(I71="","",I71)</f>
        <v>12</v>
      </c>
      <c r="H74" s="235" t="str">
        <f>IF(L71="","",IF(L71="○","×",IF(L71="×","○")))</f>
        <v>○</v>
      </c>
      <c r="I74" s="238"/>
      <c r="J74" s="239"/>
      <c r="K74" s="239"/>
      <c r="L74" s="248"/>
      <c r="M74" s="37">
        <v>17</v>
      </c>
      <c r="N74" s="28" t="str">
        <f t="shared" si="8"/>
        <v>-</v>
      </c>
      <c r="O74" s="36">
        <v>21</v>
      </c>
      <c r="P74" s="227" t="str">
        <f>IF(M74&lt;&gt;"",IF(M74&gt;O74,IF(M75&gt;O75,"○",IF(M76&gt;O76,"○","×")),IF(M75&gt;O75,IF(M76&gt;O76,"○","×"),"×")),"")</f>
        <v>×</v>
      </c>
      <c r="Q74" s="39">
        <v>21</v>
      </c>
      <c r="R74" s="33" t="str">
        <f t="shared" si="9"/>
        <v>-</v>
      </c>
      <c r="S74" s="38">
        <v>16</v>
      </c>
      <c r="T74" s="227" t="str">
        <f>IF(Q74&lt;&gt;"",IF(Q74&gt;S74,IF(Q75&gt;S75,"○",IF(Q76&gt;S76,"○","×")),IF(Q75&gt;S75,IF(Q76&gt;S76,"○","×"),"×")),"")</f>
        <v>○</v>
      </c>
      <c r="U74" s="39">
        <v>14</v>
      </c>
      <c r="V74" s="33" t="str">
        <f t="shared" si="10"/>
        <v>-</v>
      </c>
      <c r="W74" s="38">
        <v>21</v>
      </c>
      <c r="X74" s="228" t="str">
        <f>IF(U74&lt;&gt;"",IF(U74&gt;W74,IF(U75&gt;W75,"○",IF(U76&gt;W76,"○","×")),IF(U75&gt;W75,IF(U76&gt;W76,"○","×"),"×")),"")</f>
        <v>×</v>
      </c>
      <c r="Y74" s="213" t="s">
        <v>123</v>
      </c>
      <c r="Z74" s="214"/>
      <c r="AA74" s="214"/>
      <c r="AB74" s="215"/>
      <c r="AC74" s="11"/>
      <c r="AD74" s="45"/>
      <c r="AE74" s="42"/>
      <c r="AF74" s="44"/>
      <c r="AG74" s="43"/>
      <c r="AH74" s="41"/>
      <c r="AI74" s="42"/>
      <c r="AJ74" s="42"/>
      <c r="AK74" s="41"/>
      <c r="BL74" s="74"/>
      <c r="BM74" s="74"/>
      <c r="BN74" s="74"/>
      <c r="BO74" s="74"/>
      <c r="BP74" s="74"/>
      <c r="BQ74" s="74"/>
      <c r="BR74" s="74"/>
    </row>
    <row r="75" spans="1:72" ht="12" customHeight="1" x14ac:dyDescent="0.15">
      <c r="A75" s="106"/>
      <c r="C75" s="85" t="s">
        <v>114</v>
      </c>
      <c r="D75" s="86" t="s">
        <v>71</v>
      </c>
      <c r="E75" s="30">
        <f>IF(K72="","",K72)</f>
        <v>21</v>
      </c>
      <c r="F75" s="28" t="str">
        <f t="shared" si="11"/>
        <v>-</v>
      </c>
      <c r="G75" s="27">
        <f>IF(I72="","",I72)</f>
        <v>13</v>
      </c>
      <c r="H75" s="236" t="str">
        <f>IF(J72="","",J72)</f>
        <v>-</v>
      </c>
      <c r="I75" s="241"/>
      <c r="J75" s="242"/>
      <c r="K75" s="242"/>
      <c r="L75" s="249"/>
      <c r="M75" s="37">
        <v>21</v>
      </c>
      <c r="N75" s="28" t="str">
        <f t="shared" si="8"/>
        <v>-</v>
      </c>
      <c r="O75" s="36">
        <v>16</v>
      </c>
      <c r="P75" s="223"/>
      <c r="Q75" s="37">
        <v>21</v>
      </c>
      <c r="R75" s="28" t="str">
        <f t="shared" si="9"/>
        <v>-</v>
      </c>
      <c r="S75" s="36">
        <v>19</v>
      </c>
      <c r="T75" s="223"/>
      <c r="U75" s="37">
        <v>20</v>
      </c>
      <c r="V75" s="28" t="str">
        <f t="shared" si="10"/>
        <v>-</v>
      </c>
      <c r="W75" s="36">
        <v>22</v>
      </c>
      <c r="X75" s="226"/>
      <c r="Y75" s="210"/>
      <c r="Z75" s="211"/>
      <c r="AA75" s="211"/>
      <c r="AB75" s="212"/>
      <c r="AC75" s="11"/>
      <c r="AD75" s="26">
        <f>COUNTIF(E74:X76,"○")</f>
        <v>2</v>
      </c>
      <c r="AE75" s="22">
        <f>COUNTIF(E74:X76,"×")</f>
        <v>2</v>
      </c>
      <c r="AF75" s="25">
        <f>(IF((E74&gt;G74),1,0))+(IF((E75&gt;G75),1,0))+(IF((E76&gt;G76),1,0))+(IF((I74&gt;K74),1,0))+(IF((I75&gt;K75),1,0))+(IF((I76&gt;K76),1,0))+(IF((M74&gt;O74),1,0))+(IF((M75&gt;O75),1,0))+(IF((M76&gt;O76),1,0))+(IF((Q74&gt;S74),1,0))+(IF((Q75&gt;S75),1,0))+(IF((Q76&gt;S76),1,0))+(IF((U74&gt;W74),1,0))+(IF((U75&gt;W75),1,0))+(IF((U76&gt;W76),1,0))</f>
        <v>5</v>
      </c>
      <c r="AG75" s="24">
        <f>(IF((E74&lt;G74),1,0))+(IF((E75&lt;G75),1,0))+(IF((E76&lt;G76),1,0))+(IF((I74&lt;K74),1,0))+(IF((I75&lt;K75),1,0))+(IF((I76&lt;K76),1,0))+(IF((M74&lt;O74),1,0))+(IF((M75&lt;O75),1,0))+(IF((M76&lt;O76),1,0))+(IF((Q74&lt;S74),1,0))+(IF((Q75&lt;S75),1,0))+(IF((Q76&lt;S76),1,0))+(IF((U74&lt;W74),1,0))+(IF((U75&lt;W75),1,0))+(IF((U76&lt;W76),1,0))</f>
        <v>4</v>
      </c>
      <c r="AH75" s="23">
        <f>AF75-AG75</f>
        <v>1</v>
      </c>
      <c r="AI75" s="22">
        <f>SUM(E74:E76,I74:I76,M74:M76,Q74:Q76,U74:U76)</f>
        <v>173</v>
      </c>
      <c r="AJ75" s="22">
        <f>SUM(G74:G76,K74:K76,O74:O76,S74:S76,W74:W76)</f>
        <v>161</v>
      </c>
      <c r="AK75" s="21">
        <f>AI75-AJ75</f>
        <v>12</v>
      </c>
      <c r="BL75" s="74"/>
      <c r="BM75" s="74"/>
      <c r="BN75" s="74"/>
      <c r="BO75" s="74"/>
      <c r="BP75" s="74"/>
      <c r="BQ75" s="74"/>
      <c r="BR75" s="74"/>
    </row>
    <row r="76" spans="1:72" ht="12" customHeight="1" x14ac:dyDescent="0.15">
      <c r="A76" s="106"/>
      <c r="C76" s="88"/>
      <c r="D76" s="91"/>
      <c r="E76" s="50" t="str">
        <f>IF(K73="","",K73)</f>
        <v/>
      </c>
      <c r="F76" s="28" t="str">
        <f t="shared" si="11"/>
        <v/>
      </c>
      <c r="G76" s="49" t="str">
        <f>IF(I73="","",I73)</f>
        <v/>
      </c>
      <c r="H76" s="247" t="str">
        <f>IF(J73="","",J73)</f>
        <v/>
      </c>
      <c r="I76" s="250"/>
      <c r="J76" s="251"/>
      <c r="K76" s="251"/>
      <c r="L76" s="252"/>
      <c r="M76" s="48">
        <v>17</v>
      </c>
      <c r="N76" s="28" t="str">
        <f t="shared" si="8"/>
        <v>-</v>
      </c>
      <c r="O76" s="46">
        <v>21</v>
      </c>
      <c r="P76" s="224"/>
      <c r="Q76" s="48"/>
      <c r="R76" s="47" t="str">
        <f t="shared" si="9"/>
        <v/>
      </c>
      <c r="S76" s="46"/>
      <c r="T76" s="224"/>
      <c r="U76" s="48"/>
      <c r="V76" s="47" t="str">
        <f t="shared" si="10"/>
        <v/>
      </c>
      <c r="W76" s="46"/>
      <c r="X76" s="226"/>
      <c r="Y76" s="10">
        <f>AD75</f>
        <v>2</v>
      </c>
      <c r="Z76" s="9" t="s">
        <v>9</v>
      </c>
      <c r="AA76" s="9">
        <f>AE75</f>
        <v>2</v>
      </c>
      <c r="AB76" s="8" t="s">
        <v>6</v>
      </c>
      <c r="AC76" s="11"/>
      <c r="AD76" s="16"/>
      <c r="AE76" s="13"/>
      <c r="AF76" s="15"/>
      <c r="AG76" s="14"/>
      <c r="AH76" s="12"/>
      <c r="AI76" s="13"/>
      <c r="AJ76" s="13"/>
      <c r="AK76" s="12"/>
      <c r="BL76" s="74"/>
      <c r="BM76" s="74"/>
      <c r="BN76" s="74"/>
      <c r="BO76" s="74"/>
      <c r="BP76" s="74"/>
      <c r="BQ76" s="74"/>
      <c r="BR76" s="74"/>
    </row>
    <row r="77" spans="1:72" ht="12" customHeight="1" x14ac:dyDescent="0.15">
      <c r="A77" s="106"/>
      <c r="C77" s="92" t="s">
        <v>77</v>
      </c>
      <c r="D77" s="90" t="s">
        <v>78</v>
      </c>
      <c r="E77" s="30">
        <f>IF(O71="","",O71)</f>
        <v>21</v>
      </c>
      <c r="F77" s="33" t="str">
        <f t="shared" si="11"/>
        <v>-</v>
      </c>
      <c r="G77" s="27">
        <f>IF(M71="","",M71)</f>
        <v>12</v>
      </c>
      <c r="H77" s="235" t="str">
        <f>IF(P71="","",IF(P71="○","×",IF(P71="×","○")))</f>
        <v>○</v>
      </c>
      <c r="I77" s="29">
        <f>IF(O74="","",O74)</f>
        <v>21</v>
      </c>
      <c r="J77" s="28" t="str">
        <f t="shared" ref="J77:J85" si="12">IF(I77="","","-")</f>
        <v>-</v>
      </c>
      <c r="K77" s="27">
        <f>IF(M74="","",M74)</f>
        <v>17</v>
      </c>
      <c r="L77" s="235" t="str">
        <f>IF(P74="","",IF(P74="○","×",IF(P74="×","○")))</f>
        <v>○</v>
      </c>
      <c r="M77" s="238"/>
      <c r="N77" s="239"/>
      <c r="O77" s="239"/>
      <c r="P77" s="248"/>
      <c r="Q77" s="37">
        <v>21</v>
      </c>
      <c r="R77" s="28" t="str">
        <f t="shared" si="9"/>
        <v>-</v>
      </c>
      <c r="S77" s="36">
        <v>14</v>
      </c>
      <c r="T77" s="223" t="str">
        <f>IF(Q77&lt;&gt;"",IF(Q77&gt;S77,IF(Q78&gt;S78,"○",IF(Q79&gt;S79,"○","×")),IF(Q78&gt;S78,IF(Q79&gt;S79,"○","×"),"×")),"")</f>
        <v>○</v>
      </c>
      <c r="U77" s="37">
        <v>13</v>
      </c>
      <c r="V77" s="28" t="str">
        <f t="shared" si="10"/>
        <v>-</v>
      </c>
      <c r="W77" s="36">
        <v>21</v>
      </c>
      <c r="X77" s="228" t="str">
        <f>IF(U77&lt;&gt;"",IF(U77&gt;W77,IF(U78&gt;W78,"○",IF(U79&gt;W79,"○","×")),IF(U78&gt;W78,IF(U79&gt;W79,"○","×"),"×")),"")</f>
        <v>×</v>
      </c>
      <c r="Y77" s="213" t="s">
        <v>125</v>
      </c>
      <c r="Z77" s="214"/>
      <c r="AA77" s="214"/>
      <c r="AB77" s="215"/>
      <c r="AC77" s="11"/>
      <c r="AD77" s="26"/>
      <c r="AE77" s="22"/>
      <c r="AF77" s="25"/>
      <c r="AG77" s="24"/>
      <c r="AH77" s="21"/>
      <c r="AI77" s="22"/>
      <c r="AJ77" s="22"/>
      <c r="AK77" s="21"/>
      <c r="BL77" s="74"/>
      <c r="BM77" s="74"/>
      <c r="BN77" s="74"/>
      <c r="BO77" s="74"/>
      <c r="BP77" s="74"/>
      <c r="BQ77" s="74"/>
      <c r="BR77" s="74"/>
    </row>
    <row r="78" spans="1:72" ht="12" customHeight="1" x14ac:dyDescent="0.15">
      <c r="A78" s="106"/>
      <c r="C78" s="92" t="s">
        <v>79</v>
      </c>
      <c r="D78" s="86" t="s">
        <v>78</v>
      </c>
      <c r="E78" s="30">
        <f>IF(O72="","",O72)</f>
        <v>21</v>
      </c>
      <c r="F78" s="28" t="str">
        <f t="shared" si="11"/>
        <v>-</v>
      </c>
      <c r="G78" s="27">
        <f>IF(M72="","",M72)</f>
        <v>13</v>
      </c>
      <c r="H78" s="236" t="str">
        <f>IF(J75="","",J75)</f>
        <v/>
      </c>
      <c r="I78" s="29">
        <f>IF(O75="","",O75)</f>
        <v>16</v>
      </c>
      <c r="J78" s="28" t="str">
        <f t="shared" si="12"/>
        <v>-</v>
      </c>
      <c r="K78" s="27">
        <f>IF(M75="","",M75)</f>
        <v>21</v>
      </c>
      <c r="L78" s="236" t="str">
        <f>IF(N75="","",N75)</f>
        <v>-</v>
      </c>
      <c r="M78" s="241"/>
      <c r="N78" s="242"/>
      <c r="O78" s="242"/>
      <c r="P78" s="249"/>
      <c r="Q78" s="37">
        <v>21</v>
      </c>
      <c r="R78" s="28" t="str">
        <f t="shared" si="9"/>
        <v>-</v>
      </c>
      <c r="S78" s="36">
        <v>18</v>
      </c>
      <c r="T78" s="223"/>
      <c r="U78" s="37">
        <v>16</v>
      </c>
      <c r="V78" s="28" t="str">
        <f t="shared" si="10"/>
        <v>-</v>
      </c>
      <c r="W78" s="36">
        <v>21</v>
      </c>
      <c r="X78" s="226"/>
      <c r="Y78" s="210"/>
      <c r="Z78" s="211"/>
      <c r="AA78" s="211"/>
      <c r="AB78" s="212"/>
      <c r="AC78" s="11"/>
      <c r="AD78" s="26">
        <f>COUNTIF(E77:X79,"○")</f>
        <v>3</v>
      </c>
      <c r="AE78" s="22">
        <f>COUNTIF(E77:X79,"×")</f>
        <v>1</v>
      </c>
      <c r="AF78" s="25">
        <f>(IF((E77&gt;G77),1,0))+(IF((E78&gt;G78),1,0))+(IF((E79&gt;G79),1,0))+(IF((I77&gt;K77),1,0))+(IF((I78&gt;K78),1,0))+(IF((I79&gt;K79),1,0))+(IF((M77&gt;O77),1,0))+(IF((M78&gt;O78),1,0))+(IF((M79&gt;O79),1,0))+(IF((Q77&gt;S77),1,0))+(IF((Q78&gt;S78),1,0))+(IF((Q79&gt;S79),1,0))+(IF((U77&gt;W77),1,0))+(IF((U78&gt;W78),1,0))+(IF((U79&gt;W79),1,0))</f>
        <v>6</v>
      </c>
      <c r="AG78" s="24">
        <f>(IF((E77&lt;G77),1,0))+(IF((E78&lt;G78),1,0))+(IF((E79&lt;G79),1,0))+(IF((I77&lt;K77),1,0))+(IF((I78&lt;K78),1,0))+(IF((I79&lt;K79),1,0))+(IF((M77&lt;O77),1,0))+(IF((M78&lt;O78),1,0))+(IF((M79&lt;O79),1,0))+(IF((Q77&lt;S77),1,0))+(IF((Q78&lt;S78),1,0))+(IF((Q79&lt;S79),1,0))+(IF((U77&lt;W77),1,0))+(IF((U78&lt;W78),1,0))+(IF((U79&lt;W79),1,0))</f>
        <v>3</v>
      </c>
      <c r="AH78" s="23">
        <f>AF78-AG78</f>
        <v>3</v>
      </c>
      <c r="AI78" s="22">
        <f>SUM(E77:E79,I77:I79,M77:M79,Q77:Q79,U77:U79)</f>
        <v>171</v>
      </c>
      <c r="AJ78" s="22">
        <f>SUM(G77:G79,K77:K79,O77:O79,S77:S79,W77:W79)</f>
        <v>154</v>
      </c>
      <c r="AK78" s="21">
        <f>AI78-AJ78</f>
        <v>17</v>
      </c>
      <c r="BL78" s="74"/>
      <c r="BM78" s="74"/>
      <c r="BN78" s="74"/>
      <c r="BO78" s="74"/>
      <c r="BP78" s="74"/>
      <c r="BQ78" s="74"/>
      <c r="BR78" s="74"/>
    </row>
    <row r="79" spans="1:72" ht="12" customHeight="1" x14ac:dyDescent="0.15">
      <c r="A79" s="106"/>
      <c r="C79" s="88"/>
      <c r="D79" s="89"/>
      <c r="E79" s="30" t="str">
        <f>IF(O73="","",O73)</f>
        <v/>
      </c>
      <c r="F79" s="28" t="str">
        <f t="shared" si="11"/>
        <v/>
      </c>
      <c r="G79" s="27" t="str">
        <f>IF(M73="","",M73)</f>
        <v/>
      </c>
      <c r="H79" s="236" t="str">
        <f>IF(J76="","",J76)</f>
        <v/>
      </c>
      <c r="I79" s="29">
        <f>IF(O76="","",O76)</f>
        <v>21</v>
      </c>
      <c r="J79" s="28" t="str">
        <f t="shared" si="12"/>
        <v>-</v>
      </c>
      <c r="K79" s="27">
        <f>IF(M76="","",M76)</f>
        <v>17</v>
      </c>
      <c r="L79" s="236" t="str">
        <f>IF(N76="","",N76)</f>
        <v>-</v>
      </c>
      <c r="M79" s="241"/>
      <c r="N79" s="242"/>
      <c r="O79" s="242"/>
      <c r="P79" s="249"/>
      <c r="Q79" s="37"/>
      <c r="R79" s="28" t="str">
        <f t="shared" si="9"/>
        <v/>
      </c>
      <c r="S79" s="36"/>
      <c r="T79" s="224"/>
      <c r="U79" s="37"/>
      <c r="V79" s="28" t="str">
        <f t="shared" si="10"/>
        <v/>
      </c>
      <c r="W79" s="36"/>
      <c r="X79" s="229"/>
      <c r="Y79" s="10">
        <f>AD78</f>
        <v>3</v>
      </c>
      <c r="Z79" s="9" t="s">
        <v>9</v>
      </c>
      <c r="AA79" s="9">
        <f>AE78</f>
        <v>1</v>
      </c>
      <c r="AB79" s="8" t="s">
        <v>6</v>
      </c>
      <c r="AC79" s="11"/>
      <c r="AD79" s="26"/>
      <c r="AE79" s="22"/>
      <c r="AF79" s="25"/>
      <c r="AG79" s="24"/>
      <c r="AH79" s="21"/>
      <c r="AI79" s="22"/>
      <c r="AJ79" s="22"/>
      <c r="AK79" s="21"/>
      <c r="BL79" s="74"/>
      <c r="BM79" s="74"/>
      <c r="BN79" s="74"/>
      <c r="BO79" s="74"/>
      <c r="BP79" s="74"/>
      <c r="BQ79" s="74"/>
      <c r="BR79" s="74"/>
    </row>
    <row r="80" spans="1:72" ht="12" customHeight="1" x14ac:dyDescent="0.15">
      <c r="A80" s="106"/>
      <c r="C80" s="85" t="s">
        <v>72</v>
      </c>
      <c r="D80" s="90" t="s">
        <v>23</v>
      </c>
      <c r="E80" s="35">
        <f>IF(S71="","",S71)</f>
        <v>16</v>
      </c>
      <c r="F80" s="33" t="str">
        <f t="shared" si="11"/>
        <v>-</v>
      </c>
      <c r="G80" s="32">
        <f>IF(Q71="","",Q71)</f>
        <v>21</v>
      </c>
      <c r="H80" s="286" t="str">
        <f>IF(T71="","",IF(T71="○","×",IF(T71="×","○")))</f>
        <v>×</v>
      </c>
      <c r="I80" s="34">
        <f>IF(S74="","",S74)</f>
        <v>16</v>
      </c>
      <c r="J80" s="33" t="str">
        <f t="shared" si="12"/>
        <v>-</v>
      </c>
      <c r="K80" s="32">
        <f>IF(Q74="","",Q74)</f>
        <v>21</v>
      </c>
      <c r="L80" s="235" t="str">
        <f>IF(T74="","",IF(T74="○","×",IF(T74="×","○")))</f>
        <v>×</v>
      </c>
      <c r="M80" s="32">
        <f>IF(S77="","",S77)</f>
        <v>14</v>
      </c>
      <c r="N80" s="33" t="str">
        <f t="shared" ref="N80:N85" si="13">IF(M80="","","-")</f>
        <v>-</v>
      </c>
      <c r="O80" s="32">
        <f>IF(Q77="","",Q77)</f>
        <v>21</v>
      </c>
      <c r="P80" s="235" t="str">
        <f>IF(T77="","",IF(T77="○","×",IF(T77="×","○")))</f>
        <v>×</v>
      </c>
      <c r="Q80" s="238"/>
      <c r="R80" s="239"/>
      <c r="S80" s="239"/>
      <c r="T80" s="248"/>
      <c r="U80" s="39">
        <v>14</v>
      </c>
      <c r="V80" s="33" t="str">
        <f t="shared" si="10"/>
        <v>-</v>
      </c>
      <c r="W80" s="38">
        <v>21</v>
      </c>
      <c r="X80" s="226" t="str">
        <f>IF(U80&lt;&gt;"",IF(U80&gt;W80,IF(U81&gt;W81,"○",IF(U82&gt;W82,"○","×")),IF(U81&gt;W81,IF(U82&gt;W82,"○","×"),"×")),"")</f>
        <v>×</v>
      </c>
      <c r="Y80" s="213" t="s">
        <v>126</v>
      </c>
      <c r="Z80" s="214"/>
      <c r="AA80" s="214"/>
      <c r="AB80" s="215"/>
      <c r="AC80" s="11"/>
      <c r="AD80" s="45"/>
      <c r="AE80" s="42"/>
      <c r="AF80" s="44"/>
      <c r="AG80" s="43"/>
      <c r="AH80" s="41"/>
      <c r="AI80" s="42"/>
      <c r="AJ80" s="42"/>
      <c r="AK80" s="41"/>
      <c r="BL80" s="74"/>
      <c r="BM80" s="74"/>
      <c r="BN80" s="74"/>
      <c r="BO80" s="74"/>
      <c r="BP80" s="74"/>
      <c r="BQ80" s="74"/>
      <c r="BR80" s="74"/>
    </row>
    <row r="81" spans="1:72" ht="12" customHeight="1" x14ac:dyDescent="0.15">
      <c r="A81" s="106"/>
      <c r="C81" s="85" t="s">
        <v>73</v>
      </c>
      <c r="D81" s="86" t="s">
        <v>23</v>
      </c>
      <c r="E81" s="30">
        <f>IF(S72="","",S72)</f>
        <v>22</v>
      </c>
      <c r="F81" s="28" t="str">
        <f t="shared" si="11"/>
        <v>-</v>
      </c>
      <c r="G81" s="27">
        <f>IF(Q72="","",Q72)</f>
        <v>24</v>
      </c>
      <c r="H81" s="287" t="str">
        <f>IF(J78="","",J78)</f>
        <v>-</v>
      </c>
      <c r="I81" s="29">
        <f>IF(S75="","",S75)</f>
        <v>19</v>
      </c>
      <c r="J81" s="28" t="str">
        <f t="shared" si="12"/>
        <v>-</v>
      </c>
      <c r="K81" s="27">
        <f>IF(Q75="","",Q75)</f>
        <v>21</v>
      </c>
      <c r="L81" s="236" t="str">
        <f>IF(N78="","",N78)</f>
        <v/>
      </c>
      <c r="M81" s="27">
        <f>IF(S78="","",S78)</f>
        <v>18</v>
      </c>
      <c r="N81" s="28" t="str">
        <f t="shared" si="13"/>
        <v>-</v>
      </c>
      <c r="O81" s="27">
        <f>IF(Q78="","",Q78)</f>
        <v>21</v>
      </c>
      <c r="P81" s="236" t="str">
        <f>IF(R78="","",R78)</f>
        <v>-</v>
      </c>
      <c r="Q81" s="241"/>
      <c r="R81" s="242"/>
      <c r="S81" s="242"/>
      <c r="T81" s="249"/>
      <c r="U81" s="37">
        <v>9</v>
      </c>
      <c r="V81" s="28" t="str">
        <f t="shared" si="10"/>
        <v>-</v>
      </c>
      <c r="W81" s="36">
        <v>21</v>
      </c>
      <c r="X81" s="226"/>
      <c r="Y81" s="210"/>
      <c r="Z81" s="211"/>
      <c r="AA81" s="211"/>
      <c r="AB81" s="212"/>
      <c r="AC81" s="11"/>
      <c r="AD81" s="26">
        <f>COUNTIF(E80:X82,"○")</f>
        <v>0</v>
      </c>
      <c r="AE81" s="22">
        <f>COUNTIF(E80:X82,"×")</f>
        <v>4</v>
      </c>
      <c r="AF81" s="25">
        <f>(IF((E80&gt;G80),1,0))+(IF((E81&gt;G81),1,0))+(IF((E82&gt;G82),1,0))+(IF((I80&gt;K80),1,0))+(IF((I81&gt;K81),1,0))+(IF((I82&gt;K82),1,0))+(IF((M80&gt;O80),1,0))+(IF((M81&gt;O81),1,0))+(IF((M82&gt;O82),1,0))+(IF((Q80&gt;S80),1,0))+(IF((Q81&gt;S81),1,0))+(IF((Q82&gt;S82),1,0))+(IF((U80&gt;W80),1,0))+(IF((U81&gt;W81),1,0))+(IF((U82&gt;W82),1,0))</f>
        <v>0</v>
      </c>
      <c r="AG81" s="24">
        <f>(IF((E80&lt;G80),1,0))+(IF((E81&lt;G81),1,0))+(IF((E82&lt;G82),1,0))+(IF((I80&lt;K80),1,0))+(IF((I81&lt;K81),1,0))+(IF((I82&lt;K82),1,0))+(IF((M80&lt;O80),1,0))+(IF((M81&lt;O81),1,0))+(IF((M82&lt;O82),1,0))+(IF((Q80&lt;S80),1,0))+(IF((Q81&lt;S81),1,0))+(IF((Q82&lt;S82),1,0))+(IF((U80&lt;W80),1,0))+(IF((U81&lt;W81),1,0))+(IF((U82&lt;W82),1,0))</f>
        <v>8</v>
      </c>
      <c r="AH81" s="23">
        <f>AF81-AG81</f>
        <v>-8</v>
      </c>
      <c r="AI81" s="22">
        <f>SUM(E80:E82,I80:I82,M80:M82,Q80:Q82,U80:U82)</f>
        <v>128</v>
      </c>
      <c r="AJ81" s="22">
        <f>SUM(G80:G82,K80:K82,O80:O82,S80:S82,W80:W82)</f>
        <v>171</v>
      </c>
      <c r="AK81" s="21">
        <f>AI81-AJ81</f>
        <v>-43</v>
      </c>
      <c r="BL81" s="74"/>
      <c r="BM81" s="74"/>
      <c r="BN81" s="74"/>
      <c r="BO81" s="74"/>
      <c r="BP81" s="74"/>
      <c r="BQ81" s="74"/>
      <c r="BR81" s="74"/>
    </row>
    <row r="82" spans="1:72" ht="12" customHeight="1" x14ac:dyDescent="0.15">
      <c r="A82" s="106"/>
      <c r="C82" s="92"/>
      <c r="D82" s="89"/>
      <c r="E82" s="30" t="str">
        <f>IF(S73="","",S73)</f>
        <v/>
      </c>
      <c r="F82" s="28" t="str">
        <f t="shared" si="11"/>
        <v/>
      </c>
      <c r="G82" s="27" t="str">
        <f>IF(Q73="","",Q73)</f>
        <v/>
      </c>
      <c r="H82" s="287" t="str">
        <f>IF(J79="","",J79)</f>
        <v>-</v>
      </c>
      <c r="I82" s="29" t="str">
        <f>IF(S76="","",S76)</f>
        <v/>
      </c>
      <c r="J82" s="28" t="str">
        <f t="shared" si="12"/>
        <v/>
      </c>
      <c r="K82" s="27" t="str">
        <f>IF(Q76="","",Q76)</f>
        <v/>
      </c>
      <c r="L82" s="236" t="str">
        <f>IF(N79="","",N79)</f>
        <v/>
      </c>
      <c r="M82" s="27" t="str">
        <f>IF(S79="","",S79)</f>
        <v/>
      </c>
      <c r="N82" s="28" t="str">
        <f t="shared" si="13"/>
        <v/>
      </c>
      <c r="O82" s="27" t="str">
        <f>IF(Q79="","",Q79)</f>
        <v/>
      </c>
      <c r="P82" s="236" t="str">
        <f>IF(R79="","",R79)</f>
        <v/>
      </c>
      <c r="Q82" s="241"/>
      <c r="R82" s="242"/>
      <c r="S82" s="242"/>
      <c r="T82" s="249"/>
      <c r="U82" s="37"/>
      <c r="V82" s="28" t="str">
        <f t="shared" si="10"/>
        <v/>
      </c>
      <c r="W82" s="36"/>
      <c r="X82" s="229"/>
      <c r="Y82" s="10">
        <f>AD81</f>
        <v>0</v>
      </c>
      <c r="Z82" s="9" t="s">
        <v>9</v>
      </c>
      <c r="AA82" s="9">
        <f>AE81</f>
        <v>4</v>
      </c>
      <c r="AB82" s="8" t="s">
        <v>6</v>
      </c>
      <c r="AC82" s="11"/>
      <c r="AD82" s="16"/>
      <c r="AE82" s="13"/>
      <c r="AF82" s="15"/>
      <c r="AG82" s="14"/>
      <c r="AH82" s="12"/>
      <c r="AI82" s="13"/>
      <c r="AJ82" s="13"/>
      <c r="AK82" s="12"/>
      <c r="BL82" s="74"/>
      <c r="BM82" s="74"/>
      <c r="BN82" s="74"/>
      <c r="BO82" s="74"/>
      <c r="BP82" s="74"/>
      <c r="BQ82" s="74"/>
      <c r="BR82" s="74"/>
    </row>
    <row r="83" spans="1:72" ht="12" customHeight="1" x14ac:dyDescent="0.15">
      <c r="A83" s="106"/>
      <c r="C83" s="93" t="s">
        <v>67</v>
      </c>
      <c r="D83" s="101" t="s">
        <v>62</v>
      </c>
      <c r="E83" s="35">
        <f>IF(W71="","",W71)</f>
        <v>21</v>
      </c>
      <c r="F83" s="33" t="str">
        <f t="shared" si="11"/>
        <v>-</v>
      </c>
      <c r="G83" s="32">
        <f>IF(U71="","",U71)</f>
        <v>9</v>
      </c>
      <c r="H83" s="286" t="str">
        <f>IF(X71="","",IF(X71="○","×",IF(X71="×","○")))</f>
        <v>○</v>
      </c>
      <c r="I83" s="34">
        <f>IF(W74="","",W74)</f>
        <v>21</v>
      </c>
      <c r="J83" s="33" t="str">
        <f t="shared" si="12"/>
        <v>-</v>
      </c>
      <c r="K83" s="32">
        <f>IF(U74="","",U74)</f>
        <v>14</v>
      </c>
      <c r="L83" s="235" t="str">
        <f>IF(X74="","",IF(X74="○","×",IF(X74="×","○")))</f>
        <v>○</v>
      </c>
      <c r="M83" s="32">
        <f>IF(W77="","",W77)</f>
        <v>21</v>
      </c>
      <c r="N83" s="33" t="str">
        <f t="shared" si="13"/>
        <v>-</v>
      </c>
      <c r="O83" s="32">
        <f>IF(U77="","",U77)</f>
        <v>13</v>
      </c>
      <c r="P83" s="235" t="str">
        <f>IF(X77="","",IF(X77="○","×",IF(X77="×","○")))</f>
        <v>○</v>
      </c>
      <c r="Q83" s="34">
        <f>IF(W80="","",W80)</f>
        <v>21</v>
      </c>
      <c r="R83" s="33" t="str">
        <f>IF(Q83="","","-")</f>
        <v>-</v>
      </c>
      <c r="S83" s="32">
        <f>IF(U80="","",U80)</f>
        <v>14</v>
      </c>
      <c r="T83" s="235" t="str">
        <f>IF(X80="","",IF(X80="○","×",IF(X80="×","○")))</f>
        <v>○</v>
      </c>
      <c r="U83" s="238"/>
      <c r="V83" s="239"/>
      <c r="W83" s="239"/>
      <c r="X83" s="248"/>
      <c r="Y83" s="213" t="s">
        <v>120</v>
      </c>
      <c r="Z83" s="214"/>
      <c r="AA83" s="214"/>
      <c r="AB83" s="215"/>
      <c r="AC83" s="11"/>
      <c r="AD83" s="26"/>
      <c r="AE83" s="22"/>
      <c r="AF83" s="25"/>
      <c r="AG83" s="24"/>
      <c r="AH83" s="21"/>
      <c r="AI83" s="22"/>
      <c r="AJ83" s="22"/>
      <c r="AK83" s="21"/>
      <c r="BL83" s="74"/>
      <c r="BM83" s="74"/>
      <c r="BN83" s="74"/>
      <c r="BO83" s="74"/>
      <c r="BP83" s="74"/>
      <c r="BQ83" s="74"/>
      <c r="BR83" s="74"/>
    </row>
    <row r="84" spans="1:72" ht="12" customHeight="1" x14ac:dyDescent="0.15">
      <c r="A84" s="106"/>
      <c r="C84" s="92" t="s">
        <v>68</v>
      </c>
      <c r="D84" s="86" t="s">
        <v>63</v>
      </c>
      <c r="E84" s="30">
        <f>IF(W72="","",W72)</f>
        <v>21</v>
      </c>
      <c r="F84" s="28" t="str">
        <f t="shared" si="11"/>
        <v>-</v>
      </c>
      <c r="G84" s="27">
        <f>IF(U72="","",U72)</f>
        <v>10</v>
      </c>
      <c r="H84" s="287" t="str">
        <f>IF(J75="","",J75)</f>
        <v/>
      </c>
      <c r="I84" s="29">
        <f>IF(W75="","",W75)</f>
        <v>22</v>
      </c>
      <c r="J84" s="28" t="str">
        <f t="shared" si="12"/>
        <v>-</v>
      </c>
      <c r="K84" s="27">
        <f>IF(U75="","",U75)</f>
        <v>20</v>
      </c>
      <c r="L84" s="236" t="str">
        <f>IF(N81="","",N81)</f>
        <v>-</v>
      </c>
      <c r="M84" s="27">
        <f>IF(W78="","",W78)</f>
        <v>21</v>
      </c>
      <c r="N84" s="28" t="str">
        <f t="shared" si="13"/>
        <v>-</v>
      </c>
      <c r="O84" s="27">
        <f>IF(U78="","",U78)</f>
        <v>16</v>
      </c>
      <c r="P84" s="236" t="str">
        <f>IF(R81="","",R81)</f>
        <v/>
      </c>
      <c r="Q84" s="29">
        <f>IF(W81="","",W81)</f>
        <v>21</v>
      </c>
      <c r="R84" s="28" t="str">
        <f>IF(Q84="","","-")</f>
        <v>-</v>
      </c>
      <c r="S84" s="27">
        <f>IF(U81="","",U81)</f>
        <v>9</v>
      </c>
      <c r="T84" s="236" t="str">
        <f>IF(V81="","",V81)</f>
        <v>-</v>
      </c>
      <c r="U84" s="241"/>
      <c r="V84" s="242"/>
      <c r="W84" s="242"/>
      <c r="X84" s="249"/>
      <c r="Y84" s="210"/>
      <c r="Z84" s="211"/>
      <c r="AA84" s="211"/>
      <c r="AB84" s="212"/>
      <c r="AC84" s="11"/>
      <c r="AD84" s="26">
        <f>COUNTIF(E83:X85,"○")</f>
        <v>4</v>
      </c>
      <c r="AE84" s="22">
        <f>COUNTIF(E83:X85,"×")</f>
        <v>0</v>
      </c>
      <c r="AF84" s="25">
        <f>(IF((E83&gt;G83),1,0))+(IF((E84&gt;G84),1,0))+(IF((E85&gt;G85),1,0))+(IF((I83&gt;K83),1,0))+(IF((I84&gt;K84),1,0))+(IF((I85&gt;K85),1,0))+(IF((M83&gt;O83),1,0))+(IF((M84&gt;O84),1,0))+(IF((M85&gt;O85),1,0))+(IF((Q83&gt;S83),1,0))+(IF((Q84&gt;S84),1,0))+(IF((Q85&gt;S85),1,0))+(IF((U83&gt;W83),1,0))+(IF((U84&gt;W84),1,0))+(IF((U85&gt;W85),1,0))</f>
        <v>8</v>
      </c>
      <c r="AG84" s="24">
        <f>(IF((E83&lt;G83),1,0))+(IF((E84&lt;G84),1,0))+(IF((E85&lt;G85),1,0))+(IF((I83&lt;K83),1,0))+(IF((I84&lt;K84),1,0))+(IF((I85&lt;K85),1,0))+(IF((M83&lt;O83),1,0))+(IF((M84&lt;O84),1,0))+(IF((M85&lt;O85),1,0))+(IF((Q83&lt;S83),1,0))+(IF((Q84&lt;S84),1,0))+(IF((Q85&lt;S85),1,0))+(IF((U83&lt;W83),1,0))+(IF((U84&lt;W84),1,0))+(IF((U85&lt;W85),1,0))</f>
        <v>0</v>
      </c>
      <c r="AH84" s="23">
        <f>AF84-AG84</f>
        <v>8</v>
      </c>
      <c r="AI84" s="22">
        <f>SUM(E83:E85,I83:I85,M83:M85,Q83:Q85,U83:U85)</f>
        <v>169</v>
      </c>
      <c r="AJ84" s="22">
        <f>SUM(G83:G85,K83:K85,O83:O85,S83:S85,W83:W85)</f>
        <v>105</v>
      </c>
      <c r="AK84" s="21">
        <f>AI84-AJ84</f>
        <v>64</v>
      </c>
      <c r="BL84" s="74"/>
      <c r="BM84" s="74"/>
      <c r="BN84" s="74"/>
      <c r="BO84" s="74"/>
      <c r="BP84" s="74"/>
      <c r="BQ84" s="74"/>
      <c r="BR84" s="74"/>
    </row>
    <row r="85" spans="1:72" ht="12" customHeight="1" thickBot="1" x14ac:dyDescent="0.2">
      <c r="A85" s="106"/>
      <c r="C85" s="94"/>
      <c r="D85" s="95"/>
      <c r="E85" s="20" t="str">
        <f>IF(W73="","",W73)</f>
        <v/>
      </c>
      <c r="F85" s="18" t="str">
        <f t="shared" si="11"/>
        <v/>
      </c>
      <c r="G85" s="17" t="str">
        <f>IF(U73="","",U73)</f>
        <v/>
      </c>
      <c r="H85" s="288" t="str">
        <f>IF(J76="","",J76)</f>
        <v/>
      </c>
      <c r="I85" s="19" t="str">
        <f>IF(W76="","",W76)</f>
        <v/>
      </c>
      <c r="J85" s="18" t="str">
        <f t="shared" si="12"/>
        <v/>
      </c>
      <c r="K85" s="17" t="str">
        <f>IF(U76="","",U76)</f>
        <v/>
      </c>
      <c r="L85" s="237" t="str">
        <f>IF(N82="","",N82)</f>
        <v/>
      </c>
      <c r="M85" s="17" t="str">
        <f>IF(W79="","",W79)</f>
        <v/>
      </c>
      <c r="N85" s="18" t="str">
        <f t="shared" si="13"/>
        <v/>
      </c>
      <c r="O85" s="17" t="str">
        <f>IF(U79="","",U79)</f>
        <v/>
      </c>
      <c r="P85" s="237" t="str">
        <f>IF(R82="","",R82)</f>
        <v/>
      </c>
      <c r="Q85" s="19" t="str">
        <f>IF(W82="","",W82)</f>
        <v/>
      </c>
      <c r="R85" s="18" t="str">
        <f>IF(Q85="","","-")</f>
        <v/>
      </c>
      <c r="S85" s="17" t="str">
        <f>IF(U82="","",U82)</f>
        <v/>
      </c>
      <c r="T85" s="237" t="str">
        <f>IF(V82="","",V82)</f>
        <v/>
      </c>
      <c r="U85" s="244"/>
      <c r="V85" s="245"/>
      <c r="W85" s="245"/>
      <c r="X85" s="289"/>
      <c r="Y85" s="7">
        <f>AD84</f>
        <v>4</v>
      </c>
      <c r="Z85" s="6" t="s">
        <v>9</v>
      </c>
      <c r="AA85" s="6">
        <f>AE84</f>
        <v>0</v>
      </c>
      <c r="AB85" s="5" t="s">
        <v>6</v>
      </c>
      <c r="AC85" s="11"/>
      <c r="AD85" s="16"/>
      <c r="AE85" s="13"/>
      <c r="AF85" s="15"/>
      <c r="AG85" s="14"/>
      <c r="AH85" s="12"/>
      <c r="AI85" s="13"/>
      <c r="AJ85" s="13"/>
      <c r="AK85" s="12"/>
      <c r="BL85" s="74"/>
      <c r="BM85" s="74"/>
      <c r="BN85" s="74"/>
      <c r="BO85" s="74"/>
      <c r="BP85" s="74"/>
      <c r="BQ85" s="74"/>
      <c r="BR85" s="74"/>
    </row>
    <row r="86" spans="1:72" ht="12" customHeight="1" x14ac:dyDescent="0.2">
      <c r="A86" s="106"/>
      <c r="C86" s="123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9"/>
      <c r="W86" s="79"/>
      <c r="X86" s="79"/>
      <c r="Y86" s="79"/>
      <c r="Z86" s="74"/>
      <c r="AA86" s="74"/>
      <c r="AB86" s="74"/>
      <c r="AC86" s="74"/>
      <c r="AD86" s="74"/>
      <c r="AE86" s="74"/>
      <c r="AF86" s="74"/>
      <c r="BL86" s="74"/>
      <c r="BM86" s="74"/>
      <c r="BN86" s="74"/>
      <c r="BO86" s="74"/>
      <c r="BP86" s="74"/>
      <c r="BQ86" s="74"/>
      <c r="BR86" s="74"/>
    </row>
    <row r="87" spans="1:72" ht="12" customHeight="1" thickBot="1" x14ac:dyDescent="0.25">
      <c r="A87" s="106"/>
      <c r="C87" s="123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8"/>
      <c r="O87" s="78"/>
      <c r="P87" s="78"/>
      <c r="Q87" s="78"/>
      <c r="R87" s="78"/>
      <c r="S87" s="78"/>
      <c r="T87" s="78"/>
      <c r="U87" s="78"/>
      <c r="V87" s="79"/>
      <c r="W87" s="79"/>
      <c r="X87" s="79"/>
      <c r="Y87" s="79"/>
      <c r="Z87" s="74"/>
      <c r="AA87" s="74"/>
      <c r="AB87" s="74"/>
      <c r="AC87" s="74"/>
      <c r="AD87" s="74"/>
      <c r="AE87" s="74"/>
      <c r="AF87" s="74"/>
      <c r="BL87" s="74"/>
      <c r="BM87" s="74"/>
      <c r="BN87" s="74"/>
      <c r="BO87" s="74"/>
      <c r="BP87" s="74"/>
      <c r="BQ87" s="74"/>
      <c r="BR87" s="74"/>
    </row>
    <row r="88" spans="1:72" ht="12" customHeight="1" x14ac:dyDescent="0.2">
      <c r="A88" s="196"/>
      <c r="B88" s="114"/>
      <c r="C88" s="197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9"/>
      <c r="O88" s="199"/>
      <c r="P88" s="199"/>
      <c r="Q88" s="199"/>
      <c r="R88" s="199"/>
      <c r="S88" s="199"/>
      <c r="T88" s="199"/>
      <c r="U88" s="199"/>
      <c r="V88" s="200"/>
      <c r="W88" s="200"/>
      <c r="X88" s="200"/>
      <c r="Y88" s="200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BL88" s="74"/>
      <c r="BM88" s="74"/>
      <c r="BN88" s="74"/>
      <c r="BO88" s="74"/>
      <c r="BP88" s="74"/>
      <c r="BQ88" s="74"/>
      <c r="BR88" s="74"/>
    </row>
    <row r="89" spans="1:72" ht="12" customHeight="1" x14ac:dyDescent="0.15">
      <c r="C89" s="96"/>
      <c r="D89" s="97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109"/>
      <c r="AD89" s="109"/>
      <c r="AE89" s="109"/>
      <c r="AF89" s="109"/>
      <c r="AG89" s="98"/>
      <c r="AH89" s="87"/>
      <c r="AI89" s="87"/>
      <c r="AJ89" s="87"/>
      <c r="AK89" s="87"/>
      <c r="AL89" s="87"/>
      <c r="BL89" s="74"/>
      <c r="BM89" s="74"/>
      <c r="BN89" s="74"/>
      <c r="BO89" s="74"/>
      <c r="BP89" s="74"/>
      <c r="BQ89" s="74"/>
      <c r="BR89" s="74"/>
    </row>
    <row r="90" spans="1:72" ht="15" customHeight="1" x14ac:dyDescent="0.2">
      <c r="C90" s="278" t="s">
        <v>44</v>
      </c>
      <c r="D90" s="279"/>
      <c r="E90" s="81"/>
      <c r="F90" s="81"/>
      <c r="K90" s="141" t="s">
        <v>36</v>
      </c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36"/>
      <c r="X90" s="280" t="s">
        <v>35</v>
      </c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111"/>
      <c r="AK90" s="111"/>
      <c r="AL90" s="82"/>
      <c r="BL90" s="74"/>
      <c r="BM90" s="74"/>
      <c r="BN90" s="74"/>
      <c r="BO90" s="74"/>
      <c r="BP90" s="74"/>
      <c r="BQ90" s="74"/>
      <c r="BR90" s="74"/>
      <c r="BT90" s="79"/>
    </row>
    <row r="91" spans="1:72" ht="15" customHeight="1" x14ac:dyDescent="0.2">
      <c r="C91" s="278"/>
      <c r="D91" s="279"/>
      <c r="E91" s="81"/>
      <c r="F91" s="81"/>
      <c r="K91" s="281" t="str">
        <f>C100</f>
        <v>郭昊</v>
      </c>
      <c r="L91" s="282"/>
      <c r="M91" s="282"/>
      <c r="N91" s="282"/>
      <c r="O91" s="282"/>
      <c r="P91" s="283" t="str">
        <f>D100</f>
        <v>妻鳥バドミントン会</v>
      </c>
      <c r="Q91" s="282"/>
      <c r="R91" s="282"/>
      <c r="S91" s="282"/>
      <c r="T91" s="282"/>
      <c r="U91" s="282"/>
      <c r="V91" s="284"/>
      <c r="W91" s="137"/>
      <c r="X91" s="281" t="str">
        <f>C97</f>
        <v>續木友葵</v>
      </c>
      <c r="Y91" s="282"/>
      <c r="Z91" s="282"/>
      <c r="AA91" s="282"/>
      <c r="AB91" s="282"/>
      <c r="AC91" s="283" t="s">
        <v>118</v>
      </c>
      <c r="AD91" s="282"/>
      <c r="AE91" s="282"/>
      <c r="AF91" s="282"/>
      <c r="AG91" s="282"/>
      <c r="AH91" s="282"/>
      <c r="AI91" s="284"/>
      <c r="AJ91" s="84"/>
      <c r="AL91" s="82"/>
      <c r="BL91" s="74"/>
      <c r="BM91" s="74"/>
      <c r="BN91" s="74"/>
      <c r="BO91" s="74"/>
      <c r="BP91" s="74"/>
      <c r="BQ91" s="74"/>
      <c r="BR91" s="74"/>
      <c r="BT91" s="79"/>
    </row>
    <row r="92" spans="1:72" ht="15" customHeight="1" x14ac:dyDescent="0.2">
      <c r="E92" s="81"/>
      <c r="F92" s="81"/>
      <c r="K92" s="232" t="str">
        <f>C101</f>
        <v>横内博之</v>
      </c>
      <c r="L92" s="233"/>
      <c r="M92" s="233"/>
      <c r="N92" s="233"/>
      <c r="O92" s="233"/>
      <c r="P92" s="230" t="str">
        <f>D101</f>
        <v>妻鳥バドミントン会</v>
      </c>
      <c r="Q92" s="230"/>
      <c r="R92" s="230"/>
      <c r="S92" s="230"/>
      <c r="T92" s="230"/>
      <c r="U92" s="230"/>
      <c r="V92" s="231"/>
      <c r="W92" s="137"/>
      <c r="X92" s="232" t="str">
        <f>C98</f>
        <v>鎌田晴</v>
      </c>
      <c r="Y92" s="233"/>
      <c r="Z92" s="233"/>
      <c r="AA92" s="233"/>
      <c r="AB92" s="233"/>
      <c r="AC92" s="283" t="s">
        <v>118</v>
      </c>
      <c r="AD92" s="282"/>
      <c r="AE92" s="282"/>
      <c r="AF92" s="282"/>
      <c r="AG92" s="282"/>
      <c r="AH92" s="282"/>
      <c r="AI92" s="284"/>
      <c r="AJ92" s="81"/>
      <c r="AK92" s="81"/>
      <c r="AL92" s="82"/>
      <c r="BL92" s="74"/>
      <c r="BM92" s="74"/>
      <c r="BN92" s="74"/>
      <c r="BO92" s="74"/>
      <c r="BP92" s="74"/>
      <c r="BQ92" s="74"/>
      <c r="BR92" s="74"/>
      <c r="BT92" s="79"/>
    </row>
    <row r="93" spans="1:72" ht="15" customHeight="1" x14ac:dyDescent="0.25">
      <c r="C93" s="142" t="s">
        <v>18</v>
      </c>
      <c r="D93" s="135"/>
      <c r="E93" s="81"/>
      <c r="F93" s="81"/>
      <c r="K93" s="99"/>
      <c r="L93" s="86"/>
      <c r="M93" s="113"/>
      <c r="N93" s="113"/>
      <c r="O93" s="113"/>
      <c r="P93" s="113"/>
      <c r="Q93" s="112"/>
      <c r="R93" s="100"/>
      <c r="S93" s="113"/>
      <c r="T93" s="113"/>
      <c r="U93" s="112"/>
      <c r="V93" s="100"/>
      <c r="W93" s="104"/>
      <c r="X93" s="113"/>
      <c r="Y93" s="112"/>
      <c r="Z93" s="100"/>
      <c r="AA93" s="104"/>
      <c r="AB93" s="113"/>
      <c r="AC93" s="112"/>
      <c r="AD93" s="100"/>
      <c r="AE93" s="104"/>
      <c r="AF93" s="113"/>
      <c r="AG93" s="112"/>
      <c r="AH93" s="100"/>
      <c r="AI93" s="104"/>
      <c r="AJ93" s="81"/>
      <c r="AK93" s="81"/>
      <c r="AL93" s="82"/>
      <c r="BL93" s="74"/>
      <c r="BM93" s="74"/>
      <c r="BN93" s="74"/>
      <c r="BO93" s="74"/>
      <c r="BP93" s="74"/>
      <c r="BQ93" s="74"/>
      <c r="BR93" s="74"/>
      <c r="BT93" s="79"/>
    </row>
    <row r="94" spans="1:72" ht="4.95" customHeight="1" thickBot="1" x14ac:dyDescent="0.25">
      <c r="C94" s="80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137"/>
      <c r="P94" s="137"/>
      <c r="Q94" s="137"/>
      <c r="R94" s="137"/>
      <c r="S94" s="139"/>
      <c r="T94" s="139"/>
      <c r="U94" s="139"/>
      <c r="V94" s="139"/>
      <c r="W94" s="139"/>
      <c r="X94" s="139"/>
      <c r="Y94" s="139"/>
      <c r="Z94" s="139"/>
      <c r="AA94" s="140"/>
      <c r="AB94" s="140"/>
      <c r="AC94" s="140"/>
      <c r="AD94" s="140"/>
      <c r="AE94" s="138"/>
      <c r="AF94" s="138"/>
      <c r="AG94" s="138"/>
      <c r="AH94" s="138"/>
      <c r="AI94" s="138"/>
      <c r="BD94" s="79"/>
      <c r="BL94" s="74"/>
      <c r="BM94" s="74"/>
      <c r="BN94" s="74"/>
      <c r="BO94" s="74"/>
      <c r="BP94" s="74"/>
      <c r="BQ94" s="74"/>
      <c r="BR94" s="74"/>
    </row>
    <row r="95" spans="1:72" ht="13.05" customHeight="1" x14ac:dyDescent="0.15">
      <c r="C95" s="258" t="s">
        <v>44</v>
      </c>
      <c r="D95" s="259"/>
      <c r="E95" s="262" t="str">
        <f>C97</f>
        <v>續木友葵</v>
      </c>
      <c r="F95" s="263"/>
      <c r="G95" s="263"/>
      <c r="H95" s="264"/>
      <c r="I95" s="265" t="str">
        <f>C100</f>
        <v>郭昊</v>
      </c>
      <c r="J95" s="263"/>
      <c r="K95" s="263"/>
      <c r="L95" s="264"/>
      <c r="M95" s="265" t="str">
        <f>C103</f>
        <v>續木雅仁</v>
      </c>
      <c r="N95" s="263"/>
      <c r="O95" s="263"/>
      <c r="P95" s="264"/>
      <c r="Q95" s="265" t="str">
        <f>C106</f>
        <v>石原結人</v>
      </c>
      <c r="R95" s="263"/>
      <c r="S95" s="263"/>
      <c r="T95" s="266"/>
      <c r="U95" s="267" t="s">
        <v>0</v>
      </c>
      <c r="V95" s="268"/>
      <c r="W95" s="268"/>
      <c r="X95" s="269"/>
      <c r="Y95" s="4"/>
      <c r="Z95" s="216" t="s">
        <v>2</v>
      </c>
      <c r="AA95" s="217"/>
      <c r="AB95" s="216" t="s">
        <v>3</v>
      </c>
      <c r="AC95" s="218"/>
      <c r="AD95" s="217"/>
      <c r="AE95" s="219" t="s">
        <v>4</v>
      </c>
      <c r="AF95" s="220"/>
      <c r="AG95" s="221"/>
      <c r="BL95" s="74"/>
      <c r="BM95" s="74"/>
      <c r="BN95" s="74"/>
      <c r="BO95" s="74"/>
      <c r="BP95" s="74"/>
      <c r="BQ95" s="74"/>
      <c r="BR95" s="74"/>
    </row>
    <row r="96" spans="1:72" ht="13.05" customHeight="1" thickBot="1" x14ac:dyDescent="0.2">
      <c r="C96" s="260"/>
      <c r="D96" s="261"/>
      <c r="E96" s="270" t="str">
        <f>C98</f>
        <v>鎌田晴</v>
      </c>
      <c r="F96" s="271"/>
      <c r="G96" s="271"/>
      <c r="H96" s="272"/>
      <c r="I96" s="273" t="str">
        <f>C101</f>
        <v>横内博之</v>
      </c>
      <c r="J96" s="271"/>
      <c r="K96" s="271"/>
      <c r="L96" s="272"/>
      <c r="M96" s="273" t="str">
        <f>C104</f>
        <v>池内義幸</v>
      </c>
      <c r="N96" s="271"/>
      <c r="O96" s="271"/>
      <c r="P96" s="272"/>
      <c r="Q96" s="273" t="str">
        <f>C107</f>
        <v>川上真聖</v>
      </c>
      <c r="R96" s="271"/>
      <c r="S96" s="271"/>
      <c r="T96" s="274"/>
      <c r="U96" s="275" t="s">
        <v>1</v>
      </c>
      <c r="V96" s="276"/>
      <c r="W96" s="276"/>
      <c r="X96" s="277"/>
      <c r="Y96" s="4"/>
      <c r="Z96" s="56" t="s">
        <v>5</v>
      </c>
      <c r="AA96" s="55" t="s">
        <v>6</v>
      </c>
      <c r="AB96" s="56" t="s">
        <v>13</v>
      </c>
      <c r="AC96" s="55" t="s">
        <v>7</v>
      </c>
      <c r="AD96" s="54" t="s">
        <v>8</v>
      </c>
      <c r="AE96" s="55" t="s">
        <v>13</v>
      </c>
      <c r="AF96" s="55" t="s">
        <v>7</v>
      </c>
      <c r="AG96" s="54" t="s">
        <v>8</v>
      </c>
      <c r="BL96" s="74"/>
      <c r="BM96" s="74"/>
      <c r="BN96" s="74"/>
      <c r="BO96" s="74"/>
      <c r="BP96" s="74"/>
      <c r="BQ96" s="74"/>
      <c r="BR96" s="74"/>
    </row>
    <row r="97" spans="1:70" ht="12" customHeight="1" x14ac:dyDescent="0.15">
      <c r="B97" s="108"/>
      <c r="C97" s="40" t="s">
        <v>87</v>
      </c>
      <c r="D97" s="31" t="s">
        <v>23</v>
      </c>
      <c r="E97" s="253"/>
      <c r="F97" s="254"/>
      <c r="G97" s="254"/>
      <c r="H97" s="255"/>
      <c r="I97" s="37">
        <v>18</v>
      </c>
      <c r="J97" s="28" t="str">
        <f>IF(I97="","","-")</f>
        <v>-</v>
      </c>
      <c r="K97" s="36">
        <v>21</v>
      </c>
      <c r="L97" s="222" t="str">
        <f>IF(I97&lt;&gt;"",IF(I97&gt;K97,IF(I98&gt;K98,"○",IF(I99&gt;K99,"○","×")),IF(I98&gt;K98,IF(I99&gt;K99,"○","×"),"×")),"")</f>
        <v>×</v>
      </c>
      <c r="M97" s="37">
        <v>21</v>
      </c>
      <c r="N97" s="53" t="str">
        <f t="shared" ref="N97:N102" si="14">IF(M97="","","-")</f>
        <v>-</v>
      </c>
      <c r="O97" s="52">
        <v>15</v>
      </c>
      <c r="P97" s="222" t="str">
        <f>IF(M97&lt;&gt;"",IF(M97&gt;O97,IF(M98&gt;O98,"○",IF(M99&gt;O99,"○","×")),IF(M98&gt;O98,IF(M99&gt;O99,"○","×"),"×")),"")</f>
        <v>○</v>
      </c>
      <c r="Q97" s="67">
        <v>21</v>
      </c>
      <c r="R97" s="53" t="str">
        <f t="shared" ref="R97:R105" si="15">IF(Q97="","","-")</f>
        <v>-</v>
      </c>
      <c r="S97" s="36">
        <v>19</v>
      </c>
      <c r="T97" s="225" t="str">
        <f>IF(Q97&lt;&gt;"",IF(Q97&gt;S97,IF(Q98&gt;S98,"○",IF(Q99&gt;S99,"○","×")),IF(Q98&gt;S98,IF(Q99&gt;S99,"○","×"),"×")),"")</f>
        <v>○</v>
      </c>
      <c r="U97" s="207" t="s">
        <v>121</v>
      </c>
      <c r="V97" s="208"/>
      <c r="W97" s="208"/>
      <c r="X97" s="209"/>
      <c r="Y97" s="4"/>
      <c r="Z97" s="64"/>
      <c r="AA97" s="60"/>
      <c r="AB97" s="58"/>
      <c r="AC97" s="57"/>
      <c r="AD97" s="65"/>
      <c r="AE97" s="60"/>
      <c r="AF97" s="60"/>
      <c r="AG97" s="59"/>
      <c r="BL97" s="74"/>
      <c r="BM97" s="74"/>
      <c r="BN97" s="74"/>
      <c r="BO97" s="74"/>
      <c r="BP97" s="74"/>
      <c r="BQ97" s="74"/>
      <c r="BR97" s="74"/>
    </row>
    <row r="98" spans="1:70" ht="12" customHeight="1" x14ac:dyDescent="0.15">
      <c r="B98" s="234"/>
      <c r="C98" s="40" t="s">
        <v>88</v>
      </c>
      <c r="D98" s="31" t="s">
        <v>118</v>
      </c>
      <c r="E98" s="256"/>
      <c r="F98" s="242"/>
      <c r="G98" s="242"/>
      <c r="H98" s="249"/>
      <c r="I98" s="37">
        <v>19</v>
      </c>
      <c r="J98" s="28" t="str">
        <f>IF(I98="","","-")</f>
        <v>-</v>
      </c>
      <c r="K98" s="51">
        <v>21</v>
      </c>
      <c r="L98" s="223"/>
      <c r="M98" s="37">
        <v>21</v>
      </c>
      <c r="N98" s="28" t="str">
        <f t="shared" si="14"/>
        <v>-</v>
      </c>
      <c r="O98" s="36">
        <v>17</v>
      </c>
      <c r="P98" s="223"/>
      <c r="Q98" s="37">
        <v>11</v>
      </c>
      <c r="R98" s="28" t="str">
        <f t="shared" si="15"/>
        <v>-</v>
      </c>
      <c r="S98" s="36">
        <v>21</v>
      </c>
      <c r="T98" s="226"/>
      <c r="U98" s="210"/>
      <c r="V98" s="211"/>
      <c r="W98" s="211"/>
      <c r="X98" s="212"/>
      <c r="Y98" s="4"/>
      <c r="Z98" s="64">
        <f>COUNTIF(E97:T99,"○")</f>
        <v>2</v>
      </c>
      <c r="AA98" s="60">
        <f>COUNTIF(E97:T99,"×")</f>
        <v>1</v>
      </c>
      <c r="AB98" s="63">
        <f>(IF((E97&gt;G97),1,0))+(IF((E98&gt;G98),1,0))+(IF((E99&gt;G99),1,0))+(IF((I97&gt;K97),1,0))+(IF((I98&gt;K98),1,0))+(IF((I99&gt;K99),1,0))+(IF((M97&gt;O97),1,0))+(IF((M98&gt;O98),1,0))+(IF((M99&gt;O99),1,0))+(IF((Q97&gt;S97),1,0))+(IF((Q98&gt;S98),1,0))+(IF((Q99&gt;S99),1,0))</f>
        <v>4</v>
      </c>
      <c r="AC98" s="62">
        <f>(IF((E97&lt;G97),1,0))+(IF((E98&lt;G98),1,0))+(IF((E99&lt;G99),1,0))+(IF((I97&lt;K97),1,0))+(IF((I98&lt;K98),1,0))+(IF((I99&lt;K99),1,0))+(IF((M97&lt;O97),1,0))+(IF((M98&lt;O98),1,0))+(IF((M99&lt;O99),1,0))+(IF((Q97&lt;S97),1,0))+(IF((Q98&lt;S98),1,0))+(IF((Q99&lt;S99),1,0))</f>
        <v>3</v>
      </c>
      <c r="AD98" s="61">
        <f>AB98-AC98</f>
        <v>1</v>
      </c>
      <c r="AE98" s="60">
        <f>SUM(E97:E99,I97:I99,M97:M99,Q97:Q99)</f>
        <v>134</v>
      </c>
      <c r="AF98" s="60">
        <f>SUM(G97:G99,K97:K99,O97:O99,S97:S99)</f>
        <v>135</v>
      </c>
      <c r="AG98" s="59">
        <f>AE98-AF98</f>
        <v>-1</v>
      </c>
      <c r="BL98" s="74"/>
      <c r="BM98" s="74"/>
      <c r="BN98" s="74"/>
      <c r="BO98" s="74"/>
      <c r="BP98" s="74"/>
      <c r="BQ98" s="74"/>
      <c r="BR98" s="74"/>
    </row>
    <row r="99" spans="1:70" ht="12" customHeight="1" x14ac:dyDescent="0.15">
      <c r="B99" s="234"/>
      <c r="C99" s="127"/>
      <c r="D99" s="128"/>
      <c r="E99" s="257"/>
      <c r="F99" s="251"/>
      <c r="G99" s="251"/>
      <c r="H99" s="252"/>
      <c r="I99" s="48"/>
      <c r="J99" s="28" t="str">
        <f>IF(I99="","","-")</f>
        <v/>
      </c>
      <c r="K99" s="46"/>
      <c r="L99" s="224"/>
      <c r="M99" s="48"/>
      <c r="N99" s="47" t="str">
        <f t="shared" si="14"/>
        <v/>
      </c>
      <c r="O99" s="46"/>
      <c r="P99" s="223"/>
      <c r="Q99" s="48">
        <v>23</v>
      </c>
      <c r="R99" s="47" t="str">
        <f t="shared" si="15"/>
        <v>-</v>
      </c>
      <c r="S99" s="46">
        <v>21</v>
      </c>
      <c r="T99" s="226"/>
      <c r="U99" s="10">
        <f>Z98</f>
        <v>2</v>
      </c>
      <c r="V99" s="9" t="s">
        <v>9</v>
      </c>
      <c r="W99" s="9">
        <f>AA98</f>
        <v>1</v>
      </c>
      <c r="X99" s="8" t="s">
        <v>6</v>
      </c>
      <c r="Y99" s="4"/>
      <c r="Z99" s="64"/>
      <c r="AA99" s="60"/>
      <c r="AB99" s="64"/>
      <c r="AC99" s="60"/>
      <c r="AD99" s="59"/>
      <c r="AE99" s="60"/>
      <c r="AF99" s="60"/>
      <c r="AG99" s="59"/>
      <c r="BL99" s="74"/>
      <c r="BM99" s="74"/>
      <c r="BN99" s="74"/>
      <c r="BO99" s="74"/>
      <c r="BP99" s="74"/>
      <c r="BQ99" s="74"/>
      <c r="BR99" s="74"/>
    </row>
    <row r="100" spans="1:70" ht="12" customHeight="1" x14ac:dyDescent="0.15">
      <c r="B100" s="108"/>
      <c r="C100" s="40" t="s">
        <v>83</v>
      </c>
      <c r="D100" s="129" t="s">
        <v>84</v>
      </c>
      <c r="E100" s="30">
        <f>IF(K97="","",K97)</f>
        <v>21</v>
      </c>
      <c r="F100" s="28" t="str">
        <f t="shared" ref="F100:F108" si="16">IF(E100="","","-")</f>
        <v>-</v>
      </c>
      <c r="G100" s="27">
        <f>IF(I97="","",I97)</f>
        <v>18</v>
      </c>
      <c r="H100" s="235" t="str">
        <f>IF(L97="","",IF(L97="○","×",IF(L97="×","○")))</f>
        <v>○</v>
      </c>
      <c r="I100" s="238"/>
      <c r="J100" s="239"/>
      <c r="K100" s="239"/>
      <c r="L100" s="248"/>
      <c r="M100" s="37">
        <v>21</v>
      </c>
      <c r="N100" s="28" t="str">
        <f t="shared" si="14"/>
        <v>-</v>
      </c>
      <c r="O100" s="36">
        <v>19</v>
      </c>
      <c r="P100" s="227" t="str">
        <f>IF(M100&lt;&gt;"",IF(M100&gt;O100,IF(M101&gt;O101,"○",IF(M102&gt;O102,"○","×")),IF(M101&gt;O101,IF(M102&gt;O102,"○","×"),"×")),"")</f>
        <v>○</v>
      </c>
      <c r="Q100" s="37">
        <v>21</v>
      </c>
      <c r="R100" s="28" t="str">
        <f t="shared" si="15"/>
        <v>-</v>
      </c>
      <c r="S100" s="36">
        <v>12</v>
      </c>
      <c r="T100" s="228" t="str">
        <f>IF(Q100&lt;&gt;"",IF(Q100&gt;S100,IF(Q101&gt;S101,"○",IF(Q102&gt;S102,"○","×")),IF(Q101&gt;S101,IF(Q102&gt;S102,"○","×"),"×")),"")</f>
        <v>○</v>
      </c>
      <c r="U100" s="213" t="s">
        <v>120</v>
      </c>
      <c r="V100" s="214"/>
      <c r="W100" s="214"/>
      <c r="X100" s="215"/>
      <c r="Y100" s="4"/>
      <c r="Z100" s="58"/>
      <c r="AA100" s="57"/>
      <c r="AB100" s="58"/>
      <c r="AC100" s="57"/>
      <c r="AD100" s="65"/>
      <c r="AE100" s="57"/>
      <c r="AF100" s="57"/>
      <c r="AG100" s="65"/>
      <c r="BL100" s="74"/>
      <c r="BM100" s="74"/>
      <c r="BN100" s="74"/>
      <c r="BO100" s="74"/>
      <c r="BP100" s="74"/>
      <c r="BQ100" s="74"/>
      <c r="BR100" s="74"/>
    </row>
    <row r="101" spans="1:70" ht="12" customHeight="1" x14ac:dyDescent="0.15">
      <c r="B101" s="234"/>
      <c r="C101" s="40" t="s">
        <v>85</v>
      </c>
      <c r="D101" s="31" t="s">
        <v>86</v>
      </c>
      <c r="E101" s="30">
        <f>IF(K98="","",K98)</f>
        <v>21</v>
      </c>
      <c r="F101" s="28" t="str">
        <f t="shared" si="16"/>
        <v>-</v>
      </c>
      <c r="G101" s="27">
        <f>IF(I98="","",I98)</f>
        <v>19</v>
      </c>
      <c r="H101" s="236" t="str">
        <f>IF(J98="","",J98)</f>
        <v>-</v>
      </c>
      <c r="I101" s="241"/>
      <c r="J101" s="242"/>
      <c r="K101" s="242"/>
      <c r="L101" s="249"/>
      <c r="M101" s="37">
        <v>21</v>
      </c>
      <c r="N101" s="28" t="str">
        <f t="shared" si="14"/>
        <v>-</v>
      </c>
      <c r="O101" s="36">
        <v>12</v>
      </c>
      <c r="P101" s="223"/>
      <c r="Q101" s="37">
        <v>21</v>
      </c>
      <c r="R101" s="28" t="str">
        <f t="shared" si="15"/>
        <v>-</v>
      </c>
      <c r="S101" s="36">
        <v>10</v>
      </c>
      <c r="T101" s="226"/>
      <c r="U101" s="210"/>
      <c r="V101" s="211"/>
      <c r="W101" s="211"/>
      <c r="X101" s="212"/>
      <c r="Y101" s="4"/>
      <c r="Z101" s="64">
        <f>COUNTIF(E100:T102,"○")</f>
        <v>3</v>
      </c>
      <c r="AA101" s="60">
        <f>COUNTIF(E100:T102,"×")</f>
        <v>0</v>
      </c>
      <c r="AB101" s="63">
        <f>(IF((E100&gt;G100),1,0))+(IF((E101&gt;G101),1,0))+(IF((E102&gt;G102),1,0))+(IF((I100&gt;K100),1,0))+(IF((I101&gt;K101),1,0))+(IF((I102&gt;K102),1,0))+(IF((M100&gt;O100),1,0))+(IF((M101&gt;O101),1,0))+(IF((M102&gt;O102),1,0))+(IF((Q100&gt;S100),1,0))+(IF((Q101&gt;S101),1,0))+(IF((Q102&gt;S102),1,0))</f>
        <v>6</v>
      </c>
      <c r="AC101" s="62">
        <f>(IF((E100&lt;G100),1,0))+(IF((E101&lt;G101),1,0))+(IF((E102&lt;G102),1,0))+(IF((I100&lt;K100),1,0))+(IF((I101&lt;K101),1,0))+(IF((I102&lt;K102),1,0))+(IF((M100&lt;O100),1,0))+(IF((M101&lt;O101),1,0))+(IF((M102&lt;O102),1,0))+(IF((Q100&lt;S100),1,0))+(IF((Q101&lt;S101),1,0))+(IF((Q102&lt;S102),1,0))</f>
        <v>0</v>
      </c>
      <c r="AD101" s="61">
        <f>AB101-AC101</f>
        <v>6</v>
      </c>
      <c r="AE101" s="60">
        <f>SUM(E100:E102,I100:I102,M100:M102,Q100:Q102)</f>
        <v>126</v>
      </c>
      <c r="AF101" s="60">
        <f>SUM(G100:G102,K100:K102,O100:O102,S100:S102)</f>
        <v>90</v>
      </c>
      <c r="AG101" s="59">
        <f>AE101-AF101</f>
        <v>36</v>
      </c>
      <c r="BL101" s="74"/>
      <c r="BM101" s="74"/>
      <c r="BN101" s="74"/>
      <c r="BO101" s="74"/>
      <c r="BP101" s="74"/>
      <c r="BQ101" s="74"/>
      <c r="BR101" s="74"/>
    </row>
    <row r="102" spans="1:70" ht="12" customHeight="1" x14ac:dyDescent="0.15">
      <c r="B102" s="234"/>
      <c r="C102" s="127"/>
      <c r="D102" s="130"/>
      <c r="E102" s="50" t="str">
        <f>IF(K99="","",K99)</f>
        <v/>
      </c>
      <c r="F102" s="28" t="str">
        <f t="shared" si="16"/>
        <v/>
      </c>
      <c r="G102" s="49" t="str">
        <f>IF(I99="","",I99)</f>
        <v/>
      </c>
      <c r="H102" s="247" t="str">
        <f>IF(J99="","",J99)</f>
        <v/>
      </c>
      <c r="I102" s="250"/>
      <c r="J102" s="251"/>
      <c r="K102" s="251"/>
      <c r="L102" s="252"/>
      <c r="M102" s="48"/>
      <c r="N102" s="28" t="str">
        <f t="shared" si="14"/>
        <v/>
      </c>
      <c r="O102" s="46"/>
      <c r="P102" s="224"/>
      <c r="Q102" s="48"/>
      <c r="R102" s="47" t="str">
        <f t="shared" si="15"/>
        <v/>
      </c>
      <c r="S102" s="46"/>
      <c r="T102" s="229"/>
      <c r="U102" s="10">
        <f>Z101</f>
        <v>3</v>
      </c>
      <c r="V102" s="9" t="s">
        <v>9</v>
      </c>
      <c r="W102" s="9">
        <f>AA101</f>
        <v>0</v>
      </c>
      <c r="X102" s="8" t="s">
        <v>6</v>
      </c>
      <c r="Y102" s="4"/>
      <c r="Z102" s="3"/>
      <c r="AA102" s="2"/>
      <c r="AB102" s="3"/>
      <c r="AC102" s="2"/>
      <c r="AD102" s="1"/>
      <c r="AE102" s="2"/>
      <c r="AF102" s="2"/>
      <c r="AG102" s="1"/>
      <c r="BL102" s="74"/>
      <c r="BM102" s="74"/>
      <c r="BN102" s="74"/>
      <c r="BO102" s="74"/>
      <c r="BP102" s="74"/>
      <c r="BQ102" s="74"/>
      <c r="BR102" s="74"/>
    </row>
    <row r="103" spans="1:70" ht="12" customHeight="1" x14ac:dyDescent="0.15">
      <c r="B103" s="108"/>
      <c r="C103" s="131" t="s">
        <v>81</v>
      </c>
      <c r="D103" s="31" t="s">
        <v>80</v>
      </c>
      <c r="E103" s="30">
        <f>IF(O97="","",O97)</f>
        <v>15</v>
      </c>
      <c r="F103" s="33" t="str">
        <f t="shared" si="16"/>
        <v>-</v>
      </c>
      <c r="G103" s="27">
        <f>IF(M97="","",M97)</f>
        <v>21</v>
      </c>
      <c r="H103" s="235" t="str">
        <f>IF(P97="","",IF(P97="○","×",IF(P97="×","○")))</f>
        <v>×</v>
      </c>
      <c r="I103" s="29">
        <f>IF(O100="","",O100)</f>
        <v>19</v>
      </c>
      <c r="J103" s="28" t="str">
        <f t="shared" ref="J103:J108" si="17">IF(I103="","","-")</f>
        <v>-</v>
      </c>
      <c r="K103" s="27">
        <f>IF(M100="","",M100)</f>
        <v>21</v>
      </c>
      <c r="L103" s="235" t="str">
        <f>IF(P100="","",IF(P100="○","×",IF(P100="×","○")))</f>
        <v>×</v>
      </c>
      <c r="M103" s="238"/>
      <c r="N103" s="239"/>
      <c r="O103" s="239"/>
      <c r="P103" s="248"/>
      <c r="Q103" s="37">
        <v>21</v>
      </c>
      <c r="R103" s="28" t="str">
        <f t="shared" si="15"/>
        <v>-</v>
      </c>
      <c r="S103" s="36">
        <v>12</v>
      </c>
      <c r="T103" s="226" t="str">
        <f>IF(Q103&lt;&gt;"",IF(Q103&gt;S103,IF(Q104&gt;S104,"○",IF(Q105&gt;S105,"○","×")),IF(Q104&gt;S104,IF(Q105&gt;S105,"○","×"),"×")),"")</f>
        <v>○</v>
      </c>
      <c r="U103" s="213" t="s">
        <v>123</v>
      </c>
      <c r="V103" s="214"/>
      <c r="W103" s="214"/>
      <c r="X103" s="215"/>
      <c r="Y103" s="4"/>
      <c r="Z103" s="64"/>
      <c r="AA103" s="60"/>
      <c r="AB103" s="64"/>
      <c r="AC103" s="60"/>
      <c r="AD103" s="59"/>
      <c r="AE103" s="60"/>
      <c r="AF103" s="60"/>
      <c r="AG103" s="59"/>
      <c r="BL103" s="74"/>
      <c r="BM103" s="74"/>
      <c r="BN103" s="74"/>
      <c r="BO103" s="74"/>
      <c r="BP103" s="74"/>
      <c r="BQ103" s="74"/>
      <c r="BR103" s="74"/>
    </row>
    <row r="104" spans="1:70" ht="12" customHeight="1" x14ac:dyDescent="0.15">
      <c r="B104" s="234"/>
      <c r="C104" s="131" t="s">
        <v>82</v>
      </c>
      <c r="D104" s="31" t="s">
        <v>26</v>
      </c>
      <c r="E104" s="30">
        <f>IF(O98="","",O98)</f>
        <v>17</v>
      </c>
      <c r="F104" s="28" t="str">
        <f t="shared" si="16"/>
        <v>-</v>
      </c>
      <c r="G104" s="27">
        <f>IF(M98="","",M98)</f>
        <v>21</v>
      </c>
      <c r="H104" s="236" t="str">
        <f>IF(J101="","",J101)</f>
        <v/>
      </c>
      <c r="I104" s="29">
        <f>IF(O101="","",O101)</f>
        <v>12</v>
      </c>
      <c r="J104" s="28" t="str">
        <f t="shared" si="17"/>
        <v>-</v>
      </c>
      <c r="K104" s="27">
        <f>IF(M101="","",M101)</f>
        <v>21</v>
      </c>
      <c r="L104" s="236" t="str">
        <f>IF(N101="","",N101)</f>
        <v>-</v>
      </c>
      <c r="M104" s="241"/>
      <c r="N104" s="242"/>
      <c r="O104" s="242"/>
      <c r="P104" s="249"/>
      <c r="Q104" s="37">
        <v>21</v>
      </c>
      <c r="R104" s="28" t="str">
        <f t="shared" si="15"/>
        <v>-</v>
      </c>
      <c r="S104" s="36">
        <v>10</v>
      </c>
      <c r="T104" s="226"/>
      <c r="U104" s="210"/>
      <c r="V104" s="211"/>
      <c r="W104" s="211"/>
      <c r="X104" s="212"/>
      <c r="Y104" s="4"/>
      <c r="Z104" s="64">
        <f>COUNTIF(E103:T105,"○")</f>
        <v>1</v>
      </c>
      <c r="AA104" s="60">
        <f>COUNTIF(E103:T105,"×")</f>
        <v>2</v>
      </c>
      <c r="AB104" s="63">
        <f>(IF((E103&gt;G103),1,0))+(IF((E104&gt;G104),1,0))+(IF((E105&gt;G105),1,0))+(IF((I103&gt;K103),1,0))+(IF((I104&gt;K104),1,0))+(IF((I105&gt;K105),1,0))+(IF((M103&gt;O103),1,0))+(IF((M104&gt;O104),1,0))+(IF((M105&gt;O105),1,0))+(IF((Q103&gt;S103),1,0))+(IF((Q104&gt;S104),1,0))+(IF((Q105&gt;S105),1,0))</f>
        <v>2</v>
      </c>
      <c r="AC104" s="62">
        <f>(IF((E103&lt;G103),1,0))+(IF((E104&lt;G104),1,0))+(IF((E105&lt;G105),1,0))+(IF((I103&lt;K103),1,0))+(IF((I104&lt;K104),1,0))+(IF((I105&lt;K105),1,0))+(IF((M103&lt;O103),1,0))+(IF((M104&lt;O104),1,0))+(IF((M105&lt;O105),1,0))+(IF((Q103&lt;S103),1,0))+(IF((Q104&lt;S104),1,0))+(IF((Q105&lt;S105),1,0))</f>
        <v>4</v>
      </c>
      <c r="AD104" s="61">
        <f>AB104-AC104</f>
        <v>-2</v>
      </c>
      <c r="AE104" s="60">
        <f>SUM(E103:E105,I103:I105,M103:M105,Q103:Q105)</f>
        <v>105</v>
      </c>
      <c r="AF104" s="60">
        <f>SUM(G103:G105,K103:K105,O103:O105,S103:S105)</f>
        <v>106</v>
      </c>
      <c r="AG104" s="59">
        <f>AE104-AF104</f>
        <v>-1</v>
      </c>
      <c r="BL104" s="74"/>
      <c r="BM104" s="74"/>
      <c r="BN104" s="74"/>
      <c r="BO104" s="74"/>
      <c r="BP104" s="74"/>
      <c r="BQ104" s="74"/>
      <c r="BR104" s="74"/>
    </row>
    <row r="105" spans="1:70" ht="12" customHeight="1" x14ac:dyDescent="0.15">
      <c r="B105" s="234"/>
      <c r="C105" s="127"/>
      <c r="D105" s="128"/>
      <c r="E105" s="50" t="str">
        <f>IF(O99="","",O99)</f>
        <v/>
      </c>
      <c r="F105" s="47" t="str">
        <f t="shared" si="16"/>
        <v/>
      </c>
      <c r="G105" s="49" t="str">
        <f>IF(M99="","",M99)</f>
        <v/>
      </c>
      <c r="H105" s="247" t="str">
        <f>IF(J102="","",J102)</f>
        <v/>
      </c>
      <c r="I105" s="66" t="str">
        <f>IF(O102="","",O102)</f>
        <v/>
      </c>
      <c r="J105" s="28" t="str">
        <f t="shared" si="17"/>
        <v/>
      </c>
      <c r="K105" s="49" t="str">
        <f>IF(M102="","",M102)</f>
        <v/>
      </c>
      <c r="L105" s="247" t="str">
        <f>IF(N102="","",N102)</f>
        <v/>
      </c>
      <c r="M105" s="250"/>
      <c r="N105" s="251"/>
      <c r="O105" s="251"/>
      <c r="P105" s="252"/>
      <c r="Q105" s="48"/>
      <c r="R105" s="28" t="str">
        <f t="shared" si="15"/>
        <v/>
      </c>
      <c r="S105" s="46"/>
      <c r="T105" s="229"/>
      <c r="U105" s="10">
        <f>Z104</f>
        <v>1</v>
      </c>
      <c r="V105" s="9" t="s">
        <v>9</v>
      </c>
      <c r="W105" s="9">
        <f>AA104</f>
        <v>2</v>
      </c>
      <c r="X105" s="8" t="s">
        <v>6</v>
      </c>
      <c r="Y105" s="4"/>
      <c r="Z105" s="64"/>
      <c r="AA105" s="60"/>
      <c r="AB105" s="64"/>
      <c r="AC105" s="60"/>
      <c r="AD105" s="59"/>
      <c r="AE105" s="60"/>
      <c r="AF105" s="60"/>
      <c r="AG105" s="59"/>
      <c r="BL105" s="74"/>
      <c r="BM105" s="74"/>
      <c r="BN105" s="74"/>
      <c r="BO105" s="74"/>
      <c r="BP105" s="74"/>
      <c r="BQ105" s="74"/>
      <c r="BR105" s="74"/>
    </row>
    <row r="106" spans="1:70" ht="12" customHeight="1" x14ac:dyDescent="0.15">
      <c r="B106" s="120"/>
      <c r="C106" s="132" t="s">
        <v>89</v>
      </c>
      <c r="D106" s="129" t="s">
        <v>76</v>
      </c>
      <c r="E106" s="30">
        <f>IF(S97="","",S97)</f>
        <v>19</v>
      </c>
      <c r="F106" s="28" t="str">
        <f t="shared" si="16"/>
        <v>-</v>
      </c>
      <c r="G106" s="27">
        <f>IF(Q97="","",Q97)</f>
        <v>21</v>
      </c>
      <c r="H106" s="235" t="str">
        <f>IF(T97="","",IF(T97="○","×",IF(T97="×","○")))</f>
        <v>×</v>
      </c>
      <c r="I106" s="29">
        <f>IF(S100="","",S100)</f>
        <v>12</v>
      </c>
      <c r="J106" s="33" t="str">
        <f t="shared" si="17"/>
        <v>-</v>
      </c>
      <c r="K106" s="27">
        <f>IF(Q100="","",Q100)</f>
        <v>21</v>
      </c>
      <c r="L106" s="235" t="str">
        <f>IF(T100="","",IF(T100="○","×",IF(T100="×","○")))</f>
        <v>×</v>
      </c>
      <c r="M106" s="34">
        <f>IF(S103="","",S103)</f>
        <v>12</v>
      </c>
      <c r="N106" s="28" t="str">
        <f>IF(M106="","","-")</f>
        <v>-</v>
      </c>
      <c r="O106" s="32">
        <f>IF(Q103="","",Q103)</f>
        <v>21</v>
      </c>
      <c r="P106" s="235" t="str">
        <f>IF(T103="","",IF(T103="○","×",IF(T103="×","○")))</f>
        <v>×</v>
      </c>
      <c r="Q106" s="238"/>
      <c r="R106" s="239"/>
      <c r="S106" s="239"/>
      <c r="T106" s="240"/>
      <c r="U106" s="213" t="s">
        <v>122</v>
      </c>
      <c r="V106" s="214"/>
      <c r="W106" s="214"/>
      <c r="X106" s="215"/>
      <c r="Y106" s="4"/>
      <c r="Z106" s="58"/>
      <c r="AA106" s="57"/>
      <c r="AB106" s="58"/>
      <c r="AC106" s="57"/>
      <c r="AD106" s="65"/>
      <c r="AE106" s="57"/>
      <c r="AF106" s="57"/>
      <c r="AG106" s="65"/>
      <c r="BL106" s="74"/>
      <c r="BM106" s="74"/>
      <c r="BN106" s="74"/>
      <c r="BO106" s="74"/>
      <c r="BP106" s="74"/>
      <c r="BQ106" s="74"/>
      <c r="BR106" s="74"/>
    </row>
    <row r="107" spans="1:70" ht="12" customHeight="1" x14ac:dyDescent="0.15">
      <c r="B107" s="120"/>
      <c r="C107" s="131" t="s">
        <v>90</v>
      </c>
      <c r="D107" s="31" t="s">
        <v>91</v>
      </c>
      <c r="E107" s="30">
        <f>IF(S98="","",S98)</f>
        <v>21</v>
      </c>
      <c r="F107" s="28" t="str">
        <f t="shared" si="16"/>
        <v>-</v>
      </c>
      <c r="G107" s="27">
        <f>IF(Q98="","",Q98)</f>
        <v>11</v>
      </c>
      <c r="H107" s="236" t="str">
        <f>IF(J104="","",J104)</f>
        <v>-</v>
      </c>
      <c r="I107" s="29">
        <f>IF(S101="","",S101)</f>
        <v>10</v>
      </c>
      <c r="J107" s="28" t="str">
        <f t="shared" si="17"/>
        <v>-</v>
      </c>
      <c r="K107" s="27">
        <f>IF(Q101="","",Q101)</f>
        <v>21</v>
      </c>
      <c r="L107" s="236" t="str">
        <f>IF(N104="","",N104)</f>
        <v/>
      </c>
      <c r="M107" s="29">
        <f>IF(S104="","",S104)</f>
        <v>10</v>
      </c>
      <c r="N107" s="28" t="str">
        <f>IF(M107="","","-")</f>
        <v>-</v>
      </c>
      <c r="O107" s="27">
        <f>IF(Q104="","",Q104)</f>
        <v>21</v>
      </c>
      <c r="P107" s="236" t="str">
        <f>IF(R104="","",R104)</f>
        <v>-</v>
      </c>
      <c r="Q107" s="241"/>
      <c r="R107" s="242"/>
      <c r="S107" s="242"/>
      <c r="T107" s="243"/>
      <c r="U107" s="210"/>
      <c r="V107" s="211"/>
      <c r="W107" s="211"/>
      <c r="X107" s="212"/>
      <c r="Y107" s="4"/>
      <c r="Z107" s="64">
        <f>COUNTIF(E106:T108,"○")</f>
        <v>0</v>
      </c>
      <c r="AA107" s="60">
        <f>COUNTIF(E106:T108,"×")</f>
        <v>3</v>
      </c>
      <c r="AB107" s="63">
        <f>(IF((E106&gt;G106),1,0))+(IF((E107&gt;G107),1,0))+(IF((E108&gt;G108),1,0))+(IF((I106&gt;K106),1,0))+(IF((I107&gt;K107),1,0))+(IF((I108&gt;K108),1,0))+(IF((M106&gt;O106),1,0))+(IF((M107&gt;O107),1,0))+(IF((M108&gt;O108),1,0))+(IF((Q106&gt;S106),1,0))+(IF((Q107&gt;S107),1,0))+(IF((Q108&gt;S108),1,0))</f>
        <v>1</v>
      </c>
      <c r="AC107" s="62">
        <f>(IF((E106&lt;G106),1,0))+(IF((E107&lt;G107),1,0))+(IF((E108&lt;G108),1,0))+(IF((I106&lt;K106),1,0))+(IF((I107&lt;K107),1,0))+(IF((I108&lt;K108),1,0))+(IF((M106&lt;O106),1,0))+(IF((M107&lt;O107),1,0))+(IF((M108&lt;O108),1,0))+(IF((Q106&lt;S106),1,0))+(IF((Q107&lt;S107),1,0))+(IF((Q108&lt;S108),1,0))</f>
        <v>6</v>
      </c>
      <c r="AD107" s="61">
        <f>AB107-AC107</f>
        <v>-5</v>
      </c>
      <c r="AE107" s="60">
        <f>SUM(E106:E108,I106:I108,M106:M108,Q106:Q108)</f>
        <v>105</v>
      </c>
      <c r="AF107" s="60">
        <f>SUM(G106:G108,K106:K108,O106:O108,S106:S108)</f>
        <v>139</v>
      </c>
      <c r="AG107" s="59">
        <f>AE107-AF107</f>
        <v>-34</v>
      </c>
      <c r="BL107" s="74"/>
      <c r="BM107" s="74"/>
      <c r="BN107" s="74"/>
      <c r="BO107" s="74"/>
      <c r="BP107" s="74"/>
      <c r="BQ107" s="74"/>
      <c r="BR107" s="74"/>
    </row>
    <row r="108" spans="1:70" ht="12" customHeight="1" thickBot="1" x14ac:dyDescent="0.2">
      <c r="B108" s="120"/>
      <c r="C108" s="133"/>
      <c r="D108" s="134"/>
      <c r="E108" s="20">
        <f>IF(S99="","",S99)</f>
        <v>21</v>
      </c>
      <c r="F108" s="18" t="str">
        <f t="shared" si="16"/>
        <v>-</v>
      </c>
      <c r="G108" s="17">
        <f>IF(Q99="","",Q99)</f>
        <v>23</v>
      </c>
      <c r="H108" s="237" t="str">
        <f>IF(J105="","",J105)</f>
        <v/>
      </c>
      <c r="I108" s="19" t="str">
        <f>IF(S102="","",S102)</f>
        <v/>
      </c>
      <c r="J108" s="18" t="str">
        <f t="shared" si="17"/>
        <v/>
      </c>
      <c r="K108" s="17" t="str">
        <f>IF(Q102="","",Q102)</f>
        <v/>
      </c>
      <c r="L108" s="237" t="str">
        <f>IF(N105="","",N105)</f>
        <v/>
      </c>
      <c r="M108" s="19" t="str">
        <f>IF(S105="","",S105)</f>
        <v/>
      </c>
      <c r="N108" s="18" t="str">
        <f>IF(M108="","","-")</f>
        <v/>
      </c>
      <c r="O108" s="17" t="str">
        <f>IF(Q105="","",Q105)</f>
        <v/>
      </c>
      <c r="P108" s="237" t="str">
        <f>IF(R105="","",R105)</f>
        <v/>
      </c>
      <c r="Q108" s="244"/>
      <c r="R108" s="245"/>
      <c r="S108" s="245"/>
      <c r="T108" s="246"/>
      <c r="U108" s="7">
        <f>Z107</f>
        <v>0</v>
      </c>
      <c r="V108" s="6" t="s">
        <v>9</v>
      </c>
      <c r="W108" s="6">
        <f>AA107</f>
        <v>3</v>
      </c>
      <c r="X108" s="5" t="s">
        <v>6</v>
      </c>
      <c r="Y108" s="4"/>
      <c r="Z108" s="3"/>
      <c r="AA108" s="2"/>
      <c r="AB108" s="3"/>
      <c r="AC108" s="2"/>
      <c r="AD108" s="1"/>
      <c r="AE108" s="2"/>
      <c r="AF108" s="2"/>
      <c r="AG108" s="1"/>
      <c r="BL108" s="74"/>
      <c r="BM108" s="74"/>
      <c r="BN108" s="74"/>
      <c r="BO108" s="74"/>
      <c r="BP108" s="74"/>
      <c r="BQ108" s="74"/>
      <c r="BR108" s="74"/>
    </row>
    <row r="109" spans="1:70" ht="10.050000000000001" customHeight="1" x14ac:dyDescent="0.15">
      <c r="C109" s="96"/>
      <c r="D109" s="97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109"/>
      <c r="AD109" s="109"/>
      <c r="AE109" s="109"/>
      <c r="AF109" s="109"/>
      <c r="AG109" s="98"/>
      <c r="AH109" s="87"/>
      <c r="AI109" s="87"/>
      <c r="AJ109" s="87"/>
      <c r="AK109" s="87"/>
      <c r="AL109" s="87"/>
      <c r="BL109" s="74"/>
      <c r="BM109" s="74"/>
      <c r="BN109" s="74"/>
      <c r="BO109" s="74"/>
      <c r="BP109" s="74"/>
      <c r="BQ109" s="74"/>
      <c r="BR109" s="74"/>
    </row>
    <row r="110" spans="1:70" ht="10.050000000000001" customHeight="1" x14ac:dyDescent="0.15">
      <c r="A110" s="81"/>
      <c r="B110" s="81"/>
      <c r="C110" s="96"/>
      <c r="D110" s="97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109"/>
      <c r="AD110" s="109"/>
      <c r="AE110" s="109"/>
      <c r="AF110" s="109"/>
      <c r="AG110" s="201"/>
      <c r="AH110" s="87"/>
      <c r="AI110" s="87"/>
      <c r="AJ110" s="87"/>
      <c r="AK110" s="87"/>
      <c r="AL110" s="87"/>
      <c r="AM110" s="81"/>
      <c r="AN110" s="81"/>
      <c r="AO110" s="81"/>
      <c r="BL110" s="74"/>
      <c r="BM110" s="74"/>
      <c r="BN110" s="74"/>
      <c r="BO110" s="74"/>
      <c r="BP110" s="74"/>
      <c r="BQ110" s="74"/>
      <c r="BR110" s="74"/>
    </row>
    <row r="111" spans="1:70" ht="10.050000000000001" customHeight="1" thickBot="1" x14ac:dyDescent="0.2">
      <c r="A111" s="157"/>
      <c r="B111" s="157"/>
      <c r="C111" s="202"/>
      <c r="D111" s="203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5"/>
      <c r="AD111" s="205"/>
      <c r="AE111" s="205"/>
      <c r="AF111" s="205"/>
      <c r="AG111" s="156"/>
      <c r="AH111" s="206"/>
      <c r="AI111" s="206"/>
      <c r="AJ111" s="206"/>
      <c r="AK111" s="206"/>
      <c r="AL111" s="206"/>
      <c r="AM111" s="157"/>
      <c r="AN111" s="157"/>
      <c r="AO111" s="157"/>
      <c r="BL111" s="74"/>
      <c r="BM111" s="74"/>
      <c r="BN111" s="74"/>
      <c r="BO111" s="74"/>
      <c r="BP111" s="74"/>
      <c r="BQ111" s="74"/>
      <c r="BR111" s="74"/>
    </row>
    <row r="112" spans="1:70" ht="10.050000000000001" customHeight="1" x14ac:dyDescent="0.15">
      <c r="C112" s="96"/>
      <c r="D112" s="97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109"/>
      <c r="AD112" s="109"/>
      <c r="AE112" s="109"/>
      <c r="AF112" s="109"/>
      <c r="AG112" s="98"/>
      <c r="AH112" s="87"/>
      <c r="AI112" s="87"/>
      <c r="AJ112" s="87"/>
      <c r="AK112" s="87"/>
      <c r="AL112" s="87"/>
      <c r="BL112" s="74"/>
      <c r="BM112" s="74"/>
      <c r="BN112" s="74"/>
      <c r="BO112" s="74"/>
      <c r="BP112" s="74"/>
      <c r="BQ112" s="74"/>
      <c r="BR112" s="74"/>
    </row>
    <row r="113" spans="2:72" ht="10.050000000000001" customHeight="1" x14ac:dyDescent="0.15">
      <c r="C113" s="96"/>
      <c r="D113" s="97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109"/>
      <c r="AD113" s="109"/>
      <c r="AE113" s="109"/>
      <c r="AF113" s="109"/>
      <c r="AG113" s="98"/>
      <c r="AH113" s="87"/>
      <c r="AI113" s="87"/>
      <c r="AJ113" s="87"/>
      <c r="AK113" s="87"/>
      <c r="AL113" s="87"/>
      <c r="BL113" s="74"/>
      <c r="BM113" s="74"/>
      <c r="BN113" s="74"/>
      <c r="BO113" s="74"/>
      <c r="BP113" s="74"/>
      <c r="BQ113" s="74"/>
      <c r="BR113" s="74"/>
    </row>
    <row r="114" spans="2:72" ht="15" customHeight="1" x14ac:dyDescent="0.2">
      <c r="C114" s="278" t="s">
        <v>45</v>
      </c>
      <c r="D114" s="279"/>
      <c r="E114" s="81"/>
      <c r="F114" s="81"/>
      <c r="K114" s="141" t="s">
        <v>21</v>
      </c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36"/>
      <c r="X114" s="280" t="s">
        <v>22</v>
      </c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111"/>
      <c r="AK114" s="111"/>
      <c r="AL114" s="82"/>
      <c r="BL114" s="74"/>
      <c r="BM114" s="74"/>
      <c r="BN114" s="74"/>
      <c r="BO114" s="74"/>
      <c r="BP114" s="74"/>
      <c r="BQ114" s="74"/>
      <c r="BR114" s="74"/>
      <c r="BT114" s="79"/>
    </row>
    <row r="115" spans="2:72" ht="15" customHeight="1" x14ac:dyDescent="0.2">
      <c r="C115" s="278"/>
      <c r="D115" s="279"/>
      <c r="E115" s="81"/>
      <c r="F115" s="81"/>
      <c r="K115" s="281" t="str">
        <f>C121</f>
        <v>笹野芽生</v>
      </c>
      <c r="L115" s="282"/>
      <c r="M115" s="282"/>
      <c r="N115" s="282"/>
      <c r="O115" s="282"/>
      <c r="P115" s="283" t="s">
        <v>119</v>
      </c>
      <c r="Q115" s="283"/>
      <c r="R115" s="283"/>
      <c r="S115" s="283"/>
      <c r="T115" s="283"/>
      <c r="U115" s="283"/>
      <c r="V115" s="285"/>
      <c r="W115" s="137"/>
      <c r="X115" s="281" t="str">
        <f>C124</f>
        <v>山内莉橙</v>
      </c>
      <c r="Y115" s="282"/>
      <c r="Z115" s="282"/>
      <c r="AA115" s="282"/>
      <c r="AB115" s="282"/>
      <c r="AC115" s="283" t="s">
        <v>95</v>
      </c>
      <c r="AD115" s="283"/>
      <c r="AE115" s="283"/>
      <c r="AF115" s="283"/>
      <c r="AG115" s="283"/>
      <c r="AH115" s="283"/>
      <c r="AI115" s="285"/>
      <c r="AJ115" s="84"/>
      <c r="AL115" s="82"/>
      <c r="BL115" s="74"/>
      <c r="BM115" s="74"/>
      <c r="BN115" s="74"/>
      <c r="BO115" s="74"/>
      <c r="BP115" s="74"/>
      <c r="BQ115" s="74"/>
      <c r="BR115" s="74"/>
      <c r="BT115" s="79"/>
    </row>
    <row r="116" spans="2:72" ht="15" customHeight="1" x14ac:dyDescent="0.2">
      <c r="E116" s="81"/>
      <c r="F116" s="81"/>
      <c r="K116" s="232" t="str">
        <f>C122</f>
        <v>石水梨羽</v>
      </c>
      <c r="L116" s="233"/>
      <c r="M116" s="233"/>
      <c r="N116" s="233"/>
      <c r="O116" s="233"/>
      <c r="P116" s="230" t="s">
        <v>95</v>
      </c>
      <c r="Q116" s="230"/>
      <c r="R116" s="230"/>
      <c r="S116" s="230"/>
      <c r="T116" s="230"/>
      <c r="U116" s="230"/>
      <c r="V116" s="231"/>
      <c r="W116" s="137"/>
      <c r="X116" s="232" t="str">
        <f>C125</f>
        <v>白木彩夏</v>
      </c>
      <c r="Y116" s="233"/>
      <c r="Z116" s="233"/>
      <c r="AA116" s="233"/>
      <c r="AB116" s="233"/>
      <c r="AC116" s="230" t="s">
        <v>95</v>
      </c>
      <c r="AD116" s="230"/>
      <c r="AE116" s="230"/>
      <c r="AF116" s="230"/>
      <c r="AG116" s="230"/>
      <c r="AH116" s="230"/>
      <c r="AI116" s="231"/>
      <c r="AJ116" s="81"/>
      <c r="AK116" s="81"/>
      <c r="AL116" s="82"/>
      <c r="BL116" s="74"/>
      <c r="BM116" s="74"/>
      <c r="BN116" s="74"/>
      <c r="BO116" s="74"/>
      <c r="BP116" s="74"/>
      <c r="BQ116" s="74"/>
      <c r="BR116" s="74"/>
      <c r="BT116" s="79"/>
    </row>
    <row r="117" spans="2:72" ht="15" customHeight="1" x14ac:dyDescent="0.25">
      <c r="C117" s="142" t="s">
        <v>18</v>
      </c>
      <c r="D117" s="135"/>
      <c r="E117" s="81"/>
      <c r="F117" s="81"/>
      <c r="K117" s="99"/>
      <c r="L117" s="86"/>
      <c r="M117" s="113"/>
      <c r="N117" s="113"/>
      <c r="O117" s="113"/>
      <c r="P117" s="113"/>
      <c r="Q117" s="112"/>
      <c r="R117" s="100"/>
      <c r="S117" s="113"/>
      <c r="T117" s="113"/>
      <c r="U117" s="112"/>
      <c r="V117" s="100"/>
      <c r="W117" s="104"/>
      <c r="X117" s="113"/>
      <c r="Y117" s="112"/>
      <c r="Z117" s="100"/>
      <c r="AA117" s="104"/>
      <c r="AB117" s="113"/>
      <c r="AC117" s="112"/>
      <c r="AD117" s="100"/>
      <c r="AE117" s="104"/>
      <c r="AF117" s="113"/>
      <c r="AG117" s="112"/>
      <c r="AH117" s="100"/>
      <c r="AI117" s="104"/>
      <c r="AJ117" s="81"/>
      <c r="AK117" s="81"/>
      <c r="AL117" s="82"/>
      <c r="BL117" s="74"/>
      <c r="BM117" s="74"/>
      <c r="BN117" s="74"/>
      <c r="BO117" s="74"/>
      <c r="BP117" s="74"/>
      <c r="BQ117" s="74"/>
      <c r="BR117" s="74"/>
      <c r="BT117" s="79"/>
    </row>
    <row r="118" spans="2:72" ht="4.95" customHeight="1" thickBot="1" x14ac:dyDescent="0.25">
      <c r="C118" s="80"/>
      <c r="D118" s="76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137"/>
      <c r="P118" s="137"/>
      <c r="Q118" s="137"/>
      <c r="R118" s="137"/>
      <c r="S118" s="139"/>
      <c r="T118" s="139"/>
      <c r="U118" s="139"/>
      <c r="V118" s="139"/>
      <c r="W118" s="139"/>
      <c r="X118" s="139"/>
      <c r="Y118" s="139"/>
      <c r="Z118" s="139"/>
      <c r="AA118" s="140"/>
      <c r="AB118" s="140"/>
      <c r="AC118" s="140"/>
      <c r="AD118" s="140"/>
      <c r="AE118" s="138"/>
      <c r="AF118" s="138"/>
      <c r="AG118" s="138"/>
      <c r="AH118" s="138"/>
      <c r="AI118" s="138"/>
      <c r="BD118" s="79"/>
      <c r="BL118" s="74"/>
      <c r="BM118" s="74"/>
      <c r="BN118" s="74"/>
      <c r="BO118" s="74"/>
      <c r="BP118" s="74"/>
      <c r="BQ118" s="74"/>
      <c r="BR118" s="74"/>
    </row>
    <row r="119" spans="2:72" ht="13.05" customHeight="1" x14ac:dyDescent="0.15">
      <c r="C119" s="258" t="s">
        <v>45</v>
      </c>
      <c r="D119" s="259"/>
      <c r="E119" s="262" t="str">
        <f>C121</f>
        <v>笹野芽生</v>
      </c>
      <c r="F119" s="263"/>
      <c r="G119" s="263"/>
      <c r="H119" s="264"/>
      <c r="I119" s="265" t="str">
        <f>C124</f>
        <v>山内莉橙</v>
      </c>
      <c r="J119" s="263"/>
      <c r="K119" s="263"/>
      <c r="L119" s="264"/>
      <c r="M119" s="265" t="str">
        <f>C127</f>
        <v>佐伯寿望愛</v>
      </c>
      <c r="N119" s="263"/>
      <c r="O119" s="263"/>
      <c r="P119" s="264"/>
      <c r="Q119" s="265" t="str">
        <f>C130</f>
        <v>髙橋理夢</v>
      </c>
      <c r="R119" s="263"/>
      <c r="S119" s="263"/>
      <c r="T119" s="266"/>
      <c r="U119" s="267" t="s">
        <v>0</v>
      </c>
      <c r="V119" s="268"/>
      <c r="W119" s="268"/>
      <c r="X119" s="269"/>
      <c r="Y119" s="4"/>
      <c r="Z119" s="216" t="s">
        <v>2</v>
      </c>
      <c r="AA119" s="217"/>
      <c r="AB119" s="216" t="s">
        <v>3</v>
      </c>
      <c r="AC119" s="218"/>
      <c r="AD119" s="217"/>
      <c r="AE119" s="219" t="s">
        <v>4</v>
      </c>
      <c r="AF119" s="220"/>
      <c r="AG119" s="221"/>
      <c r="BL119" s="74"/>
      <c r="BM119" s="74"/>
      <c r="BN119" s="74"/>
      <c r="BO119" s="74"/>
      <c r="BP119" s="74"/>
      <c r="BQ119" s="74"/>
      <c r="BR119" s="74"/>
    </row>
    <row r="120" spans="2:72" ht="13.05" customHeight="1" thickBot="1" x14ac:dyDescent="0.2">
      <c r="C120" s="260"/>
      <c r="D120" s="261"/>
      <c r="E120" s="270" t="str">
        <f>C122</f>
        <v>石水梨羽</v>
      </c>
      <c r="F120" s="271"/>
      <c r="G120" s="271"/>
      <c r="H120" s="272"/>
      <c r="I120" s="273" t="str">
        <f>C125</f>
        <v>白木彩夏</v>
      </c>
      <c r="J120" s="271"/>
      <c r="K120" s="271"/>
      <c r="L120" s="272"/>
      <c r="M120" s="273" t="str">
        <f>C128</f>
        <v>加地和佳奈</v>
      </c>
      <c r="N120" s="271"/>
      <c r="O120" s="271"/>
      <c r="P120" s="272"/>
      <c r="Q120" s="273" t="str">
        <f>C131</f>
        <v>星加結心</v>
      </c>
      <c r="R120" s="271"/>
      <c r="S120" s="271"/>
      <c r="T120" s="274"/>
      <c r="U120" s="275" t="s">
        <v>1</v>
      </c>
      <c r="V120" s="276"/>
      <c r="W120" s="276"/>
      <c r="X120" s="277"/>
      <c r="Y120" s="4"/>
      <c r="Z120" s="56" t="s">
        <v>5</v>
      </c>
      <c r="AA120" s="55" t="s">
        <v>6</v>
      </c>
      <c r="AB120" s="56" t="s">
        <v>13</v>
      </c>
      <c r="AC120" s="55" t="s">
        <v>7</v>
      </c>
      <c r="AD120" s="54" t="s">
        <v>8</v>
      </c>
      <c r="AE120" s="55" t="s">
        <v>13</v>
      </c>
      <c r="AF120" s="55" t="s">
        <v>7</v>
      </c>
      <c r="AG120" s="54" t="s">
        <v>8</v>
      </c>
      <c r="BL120" s="74"/>
      <c r="BM120" s="74"/>
      <c r="BN120" s="74"/>
      <c r="BO120" s="74"/>
      <c r="BP120" s="74"/>
      <c r="BQ120" s="74"/>
      <c r="BR120" s="74"/>
    </row>
    <row r="121" spans="2:72" ht="12" customHeight="1" x14ac:dyDescent="0.15">
      <c r="B121" s="108"/>
      <c r="C121" s="40" t="s">
        <v>92</v>
      </c>
      <c r="D121" s="31" t="s">
        <v>93</v>
      </c>
      <c r="E121" s="253"/>
      <c r="F121" s="254"/>
      <c r="G121" s="254"/>
      <c r="H121" s="255"/>
      <c r="I121" s="37">
        <v>21</v>
      </c>
      <c r="J121" s="28" t="str">
        <f>IF(I121="","","-")</f>
        <v>-</v>
      </c>
      <c r="K121" s="36">
        <v>14</v>
      </c>
      <c r="L121" s="222" t="str">
        <f>IF(I121&lt;&gt;"",IF(I121&gt;K121,IF(I122&gt;K122,"○",IF(I123&gt;K123,"○","×")),IF(I122&gt;K122,IF(I123&gt;K123,"○","×"),"×")),"")</f>
        <v>○</v>
      </c>
      <c r="M121" s="37">
        <v>21</v>
      </c>
      <c r="N121" s="53" t="str">
        <f t="shared" ref="N121:N126" si="18">IF(M121="","","-")</f>
        <v>-</v>
      </c>
      <c r="O121" s="52">
        <v>15</v>
      </c>
      <c r="P121" s="222" t="str">
        <f>IF(M121&lt;&gt;"",IF(M121&gt;O121,IF(M122&gt;O122,"○",IF(M123&gt;O123,"○","×")),IF(M122&gt;O122,IF(M123&gt;O123,"○","×"),"×")),"")</f>
        <v>○</v>
      </c>
      <c r="Q121" s="67">
        <v>21</v>
      </c>
      <c r="R121" s="53" t="str">
        <f t="shared" ref="R121:R129" si="19">IF(Q121="","","-")</f>
        <v>-</v>
      </c>
      <c r="S121" s="36">
        <v>14</v>
      </c>
      <c r="T121" s="225" t="str">
        <f>IF(Q121&lt;&gt;"",IF(Q121&gt;S121,IF(Q122&gt;S122,"○",IF(Q123&gt;S123,"○","×")),IF(Q122&gt;S122,IF(Q123&gt;S123,"○","×"),"×")),"")</f>
        <v>○</v>
      </c>
      <c r="U121" s="207" t="s">
        <v>120</v>
      </c>
      <c r="V121" s="208"/>
      <c r="W121" s="208"/>
      <c r="X121" s="209"/>
      <c r="Y121" s="4"/>
      <c r="Z121" s="64"/>
      <c r="AA121" s="60"/>
      <c r="AB121" s="58"/>
      <c r="AC121" s="57"/>
      <c r="AD121" s="65"/>
      <c r="AE121" s="60"/>
      <c r="AF121" s="60"/>
      <c r="AG121" s="59"/>
      <c r="BL121" s="74"/>
      <c r="BM121" s="74"/>
      <c r="BN121" s="74"/>
      <c r="BO121" s="74"/>
      <c r="BP121" s="74"/>
      <c r="BQ121" s="74"/>
      <c r="BR121" s="74"/>
    </row>
    <row r="122" spans="2:72" ht="12" customHeight="1" x14ac:dyDescent="0.15">
      <c r="B122" s="234"/>
      <c r="C122" s="40" t="s">
        <v>94</v>
      </c>
      <c r="D122" s="31" t="s">
        <v>95</v>
      </c>
      <c r="E122" s="256"/>
      <c r="F122" s="242"/>
      <c r="G122" s="242"/>
      <c r="H122" s="249"/>
      <c r="I122" s="37">
        <v>16</v>
      </c>
      <c r="J122" s="28" t="str">
        <f>IF(I122="","","-")</f>
        <v>-</v>
      </c>
      <c r="K122" s="51">
        <v>21</v>
      </c>
      <c r="L122" s="223"/>
      <c r="M122" s="37">
        <v>21</v>
      </c>
      <c r="N122" s="28" t="str">
        <f t="shared" si="18"/>
        <v>-</v>
      </c>
      <c r="O122" s="36">
        <v>16</v>
      </c>
      <c r="P122" s="223"/>
      <c r="Q122" s="37">
        <v>21</v>
      </c>
      <c r="R122" s="28" t="str">
        <f t="shared" si="19"/>
        <v>-</v>
      </c>
      <c r="S122" s="36">
        <v>17</v>
      </c>
      <c r="T122" s="226"/>
      <c r="U122" s="210"/>
      <c r="V122" s="211"/>
      <c r="W122" s="211"/>
      <c r="X122" s="212"/>
      <c r="Y122" s="4"/>
      <c r="Z122" s="64">
        <f>COUNTIF(E121:T123,"○")</f>
        <v>3</v>
      </c>
      <c r="AA122" s="60">
        <f>COUNTIF(E121:T123,"×")</f>
        <v>0</v>
      </c>
      <c r="AB122" s="63">
        <f>(IF((E121&gt;G121),1,0))+(IF((E122&gt;G122),1,0))+(IF((E123&gt;G123),1,0))+(IF((I121&gt;K121),1,0))+(IF((I122&gt;K122),1,0))+(IF((I123&gt;K123),1,0))+(IF((M121&gt;O121),1,0))+(IF((M122&gt;O122),1,0))+(IF((M123&gt;O123),1,0))+(IF((Q121&gt;S121),1,0))+(IF((Q122&gt;S122),1,0))+(IF((Q123&gt;S123),1,0))</f>
        <v>6</v>
      </c>
      <c r="AC122" s="62">
        <f>(IF((E121&lt;G121),1,0))+(IF((E122&lt;G122),1,0))+(IF((E123&lt;G123),1,0))+(IF((I121&lt;K121),1,0))+(IF((I122&lt;K122),1,0))+(IF((I123&lt;K123),1,0))+(IF((M121&lt;O121),1,0))+(IF((M122&lt;O122),1,0))+(IF((M123&lt;O123),1,0))+(IF((Q121&lt;S121),1,0))+(IF((Q122&lt;S122),1,0))+(IF((Q123&lt;S123),1,0))</f>
        <v>1</v>
      </c>
      <c r="AD122" s="61">
        <f>AB122-AC122</f>
        <v>5</v>
      </c>
      <c r="AE122" s="60">
        <f>SUM(E121:E123,I121:I123,M121:M123,Q121:Q123)</f>
        <v>142</v>
      </c>
      <c r="AF122" s="60">
        <f>SUM(G121:G123,K121:K123,O121:O123,S121:S123)</f>
        <v>113</v>
      </c>
      <c r="AG122" s="59">
        <f>AE122-AF122</f>
        <v>29</v>
      </c>
      <c r="BL122" s="74"/>
      <c r="BM122" s="74"/>
      <c r="BN122" s="74"/>
      <c r="BO122" s="74"/>
      <c r="BP122" s="74"/>
      <c r="BQ122" s="74"/>
      <c r="BR122" s="74"/>
    </row>
    <row r="123" spans="2:72" ht="12" customHeight="1" x14ac:dyDescent="0.15">
      <c r="B123" s="234"/>
      <c r="C123" s="127"/>
      <c r="D123" s="128"/>
      <c r="E123" s="257"/>
      <c r="F123" s="251"/>
      <c r="G123" s="251"/>
      <c r="H123" s="252"/>
      <c r="I123" s="48">
        <v>21</v>
      </c>
      <c r="J123" s="28" t="str">
        <f>IF(I123="","","-")</f>
        <v>-</v>
      </c>
      <c r="K123" s="46">
        <v>16</v>
      </c>
      <c r="L123" s="224"/>
      <c r="M123" s="48"/>
      <c r="N123" s="47" t="str">
        <f t="shared" si="18"/>
        <v/>
      </c>
      <c r="O123" s="46"/>
      <c r="P123" s="223"/>
      <c r="Q123" s="48"/>
      <c r="R123" s="47" t="str">
        <f t="shared" si="19"/>
        <v/>
      </c>
      <c r="S123" s="46"/>
      <c r="T123" s="226"/>
      <c r="U123" s="10">
        <f>Z122</f>
        <v>3</v>
      </c>
      <c r="V123" s="9" t="s">
        <v>9</v>
      </c>
      <c r="W123" s="9">
        <f>AA122</f>
        <v>0</v>
      </c>
      <c r="X123" s="8" t="s">
        <v>6</v>
      </c>
      <c r="Y123" s="4"/>
      <c r="Z123" s="64"/>
      <c r="AA123" s="60"/>
      <c r="AB123" s="64"/>
      <c r="AC123" s="60"/>
      <c r="AD123" s="59"/>
      <c r="AE123" s="60"/>
      <c r="AF123" s="60"/>
      <c r="AG123" s="59"/>
      <c r="BL123" s="74"/>
      <c r="BM123" s="74"/>
      <c r="BN123" s="74"/>
      <c r="BO123" s="74"/>
      <c r="BP123" s="74"/>
      <c r="BQ123" s="74"/>
      <c r="BR123" s="74"/>
    </row>
    <row r="124" spans="2:72" ht="12" customHeight="1" x14ac:dyDescent="0.15">
      <c r="B124" s="108"/>
      <c r="C124" s="40" t="s">
        <v>96</v>
      </c>
      <c r="D124" s="129" t="s">
        <v>93</v>
      </c>
      <c r="E124" s="30">
        <f>IF(K121="","",K121)</f>
        <v>14</v>
      </c>
      <c r="F124" s="28" t="str">
        <f t="shared" ref="F124:F132" si="20">IF(E124="","","-")</f>
        <v>-</v>
      </c>
      <c r="G124" s="27">
        <f>IF(I121="","",I121)</f>
        <v>21</v>
      </c>
      <c r="H124" s="235" t="str">
        <f>IF(L121="","",IF(L121="○","×",IF(L121="×","○")))</f>
        <v>×</v>
      </c>
      <c r="I124" s="238"/>
      <c r="J124" s="239"/>
      <c r="K124" s="239"/>
      <c r="L124" s="248"/>
      <c r="M124" s="37">
        <v>21</v>
      </c>
      <c r="N124" s="28" t="str">
        <f t="shared" si="18"/>
        <v>-</v>
      </c>
      <c r="O124" s="36">
        <v>19</v>
      </c>
      <c r="P124" s="227" t="str">
        <f>IF(M124&lt;&gt;"",IF(M124&gt;O124,IF(M125&gt;O125,"○",IF(M126&gt;O126,"○","×")),IF(M125&gt;O125,IF(M126&gt;O126,"○","×"),"×")),"")</f>
        <v>○</v>
      </c>
      <c r="Q124" s="37">
        <v>21</v>
      </c>
      <c r="R124" s="28" t="str">
        <f t="shared" si="19"/>
        <v>-</v>
      </c>
      <c r="S124" s="36">
        <v>15</v>
      </c>
      <c r="T124" s="228" t="str">
        <f>IF(Q124&lt;&gt;"",IF(Q124&gt;S124,IF(Q125&gt;S125,"○",IF(Q126&gt;S126,"○","×")),IF(Q125&gt;S125,IF(Q126&gt;S126,"○","×"),"×")),"")</f>
        <v>○</v>
      </c>
      <c r="U124" s="213" t="s">
        <v>121</v>
      </c>
      <c r="V124" s="214"/>
      <c r="W124" s="214"/>
      <c r="X124" s="215"/>
      <c r="Y124" s="4"/>
      <c r="Z124" s="58"/>
      <c r="AA124" s="57"/>
      <c r="AB124" s="58"/>
      <c r="AC124" s="57"/>
      <c r="AD124" s="65"/>
      <c r="AE124" s="57"/>
      <c r="AF124" s="57"/>
      <c r="AG124" s="65"/>
      <c r="BL124" s="74"/>
      <c r="BM124" s="74"/>
      <c r="BN124" s="74"/>
      <c r="BO124" s="74"/>
      <c r="BP124" s="74"/>
      <c r="BQ124" s="74"/>
      <c r="BR124" s="74"/>
    </row>
    <row r="125" spans="2:72" ht="12" customHeight="1" x14ac:dyDescent="0.15">
      <c r="B125" s="234"/>
      <c r="C125" s="40" t="s">
        <v>97</v>
      </c>
      <c r="D125" s="31" t="s">
        <v>95</v>
      </c>
      <c r="E125" s="30">
        <f>IF(K122="","",K122)</f>
        <v>21</v>
      </c>
      <c r="F125" s="28" t="str">
        <f t="shared" si="20"/>
        <v>-</v>
      </c>
      <c r="G125" s="27">
        <f>IF(I122="","",I122)</f>
        <v>16</v>
      </c>
      <c r="H125" s="236" t="str">
        <f>IF(J122="","",J122)</f>
        <v>-</v>
      </c>
      <c r="I125" s="241"/>
      <c r="J125" s="242"/>
      <c r="K125" s="242"/>
      <c r="L125" s="249"/>
      <c r="M125" s="37">
        <v>21</v>
      </c>
      <c r="N125" s="28" t="str">
        <f t="shared" si="18"/>
        <v>-</v>
      </c>
      <c r="O125" s="36">
        <v>19</v>
      </c>
      <c r="P125" s="223"/>
      <c r="Q125" s="37">
        <v>21</v>
      </c>
      <c r="R125" s="28" t="str">
        <f t="shared" si="19"/>
        <v>-</v>
      </c>
      <c r="S125" s="36">
        <v>17</v>
      </c>
      <c r="T125" s="226"/>
      <c r="U125" s="210"/>
      <c r="V125" s="211"/>
      <c r="W125" s="211"/>
      <c r="X125" s="212"/>
      <c r="Y125" s="4"/>
      <c r="Z125" s="64">
        <f>COUNTIF(E124:T126,"○")</f>
        <v>2</v>
      </c>
      <c r="AA125" s="60">
        <f>COUNTIF(E124:T126,"×")</f>
        <v>1</v>
      </c>
      <c r="AB125" s="63">
        <f>(IF((E124&gt;G124),1,0))+(IF((E125&gt;G125),1,0))+(IF((E126&gt;G126),1,0))+(IF((I124&gt;K124),1,0))+(IF((I125&gt;K125),1,0))+(IF((I126&gt;K126),1,0))+(IF((M124&gt;O124),1,0))+(IF((M125&gt;O125),1,0))+(IF((M126&gt;O126),1,0))+(IF((Q124&gt;S124),1,0))+(IF((Q125&gt;S125),1,0))+(IF((Q126&gt;S126),1,0))</f>
        <v>5</v>
      </c>
      <c r="AC125" s="62">
        <f>(IF((E124&lt;G124),1,0))+(IF((E125&lt;G125),1,0))+(IF((E126&lt;G126),1,0))+(IF((I124&lt;K124),1,0))+(IF((I125&lt;K125),1,0))+(IF((I126&lt;K126),1,0))+(IF((M124&lt;O124),1,0))+(IF((M125&lt;O125),1,0))+(IF((M126&lt;O126),1,0))+(IF((Q124&lt;S124),1,0))+(IF((Q125&lt;S125),1,0))+(IF((Q126&lt;S126),1,0))</f>
        <v>2</v>
      </c>
      <c r="AD125" s="61">
        <f>AB125-AC125</f>
        <v>3</v>
      </c>
      <c r="AE125" s="60">
        <f>SUM(E124:E126,I124:I126,M124:M126,Q124:Q126)</f>
        <v>135</v>
      </c>
      <c r="AF125" s="60">
        <f>SUM(G124:G126,K124:K126,O124:O126,S124:S126)</f>
        <v>128</v>
      </c>
      <c r="AG125" s="59">
        <f>AE125-AF125</f>
        <v>7</v>
      </c>
      <c r="BL125" s="74"/>
      <c r="BM125" s="74"/>
      <c r="BN125" s="74"/>
      <c r="BO125" s="74"/>
      <c r="BP125" s="74"/>
      <c r="BQ125" s="74"/>
      <c r="BR125" s="74"/>
    </row>
    <row r="126" spans="2:72" ht="12" customHeight="1" x14ac:dyDescent="0.15">
      <c r="B126" s="234"/>
      <c r="C126" s="127"/>
      <c r="D126" s="130"/>
      <c r="E126" s="50">
        <f>IF(K123="","",K123)</f>
        <v>16</v>
      </c>
      <c r="F126" s="28" t="str">
        <f t="shared" si="20"/>
        <v>-</v>
      </c>
      <c r="G126" s="49">
        <f>IF(I123="","",I123)</f>
        <v>21</v>
      </c>
      <c r="H126" s="247" t="str">
        <f>IF(J123="","",J123)</f>
        <v>-</v>
      </c>
      <c r="I126" s="250"/>
      <c r="J126" s="251"/>
      <c r="K126" s="251"/>
      <c r="L126" s="252"/>
      <c r="M126" s="48"/>
      <c r="N126" s="28" t="str">
        <f t="shared" si="18"/>
        <v/>
      </c>
      <c r="O126" s="46"/>
      <c r="P126" s="224"/>
      <c r="Q126" s="48"/>
      <c r="R126" s="47" t="str">
        <f t="shared" si="19"/>
        <v/>
      </c>
      <c r="S126" s="46"/>
      <c r="T126" s="229"/>
      <c r="U126" s="10">
        <f>Z125</f>
        <v>2</v>
      </c>
      <c r="V126" s="9" t="s">
        <v>9</v>
      </c>
      <c r="W126" s="9">
        <f>AA125</f>
        <v>1</v>
      </c>
      <c r="X126" s="8" t="s">
        <v>6</v>
      </c>
      <c r="Y126" s="4"/>
      <c r="Z126" s="3"/>
      <c r="AA126" s="2"/>
      <c r="AB126" s="3"/>
      <c r="AC126" s="2"/>
      <c r="AD126" s="1"/>
      <c r="AE126" s="2"/>
      <c r="AF126" s="2"/>
      <c r="AG126" s="1"/>
      <c r="BL126" s="74"/>
      <c r="BM126" s="74"/>
      <c r="BN126" s="74"/>
      <c r="BO126" s="74"/>
      <c r="BP126" s="74"/>
      <c r="BQ126" s="74"/>
      <c r="BR126" s="74"/>
    </row>
    <row r="127" spans="2:72" ht="12" customHeight="1" x14ac:dyDescent="0.15">
      <c r="B127" s="108"/>
      <c r="C127" s="131" t="s">
        <v>98</v>
      </c>
      <c r="D127" s="31" t="s">
        <v>93</v>
      </c>
      <c r="E127" s="30">
        <f>IF(O121="","",O121)</f>
        <v>15</v>
      </c>
      <c r="F127" s="33" t="str">
        <f t="shared" si="20"/>
        <v>-</v>
      </c>
      <c r="G127" s="27">
        <f>IF(M121="","",M121)</f>
        <v>21</v>
      </c>
      <c r="H127" s="235" t="str">
        <f>IF(P121="","",IF(P121="○","×",IF(P121="×","○")))</f>
        <v>×</v>
      </c>
      <c r="I127" s="29">
        <f>IF(O124="","",O124)</f>
        <v>19</v>
      </c>
      <c r="J127" s="28" t="str">
        <f t="shared" ref="J127:J132" si="21">IF(I127="","","-")</f>
        <v>-</v>
      </c>
      <c r="K127" s="27">
        <f>IF(M124="","",M124)</f>
        <v>21</v>
      </c>
      <c r="L127" s="235" t="str">
        <f>IF(P124="","",IF(P124="○","×",IF(P124="×","○")))</f>
        <v>×</v>
      </c>
      <c r="M127" s="238"/>
      <c r="N127" s="239"/>
      <c r="O127" s="239"/>
      <c r="P127" s="248"/>
      <c r="Q127" s="37">
        <v>15</v>
      </c>
      <c r="R127" s="28" t="str">
        <f t="shared" si="19"/>
        <v>-</v>
      </c>
      <c r="S127" s="36">
        <v>21</v>
      </c>
      <c r="T127" s="226" t="str">
        <f>IF(Q127&lt;&gt;"",IF(Q127&gt;S127,IF(Q128&gt;S128,"○",IF(Q129&gt;S129,"○","×")),IF(Q128&gt;S128,IF(Q129&gt;S129,"○","×"),"×")),"")</f>
        <v>×</v>
      </c>
      <c r="U127" s="213" t="s">
        <v>122</v>
      </c>
      <c r="V127" s="214"/>
      <c r="W127" s="214"/>
      <c r="X127" s="215"/>
      <c r="Y127" s="4"/>
      <c r="Z127" s="64"/>
      <c r="AA127" s="60"/>
      <c r="AB127" s="64"/>
      <c r="AC127" s="60"/>
      <c r="AD127" s="59"/>
      <c r="AE127" s="60"/>
      <c r="AF127" s="60"/>
      <c r="AG127" s="59"/>
      <c r="BL127" s="74"/>
      <c r="BM127" s="74"/>
      <c r="BN127" s="74"/>
      <c r="BO127" s="74"/>
      <c r="BP127" s="74"/>
      <c r="BQ127" s="74"/>
      <c r="BR127" s="74"/>
    </row>
    <row r="128" spans="2:72" ht="12" customHeight="1" x14ac:dyDescent="0.15">
      <c r="B128" s="234"/>
      <c r="C128" s="131" t="s">
        <v>99</v>
      </c>
      <c r="D128" s="31" t="s">
        <v>95</v>
      </c>
      <c r="E128" s="30">
        <f>IF(O122="","",O122)</f>
        <v>16</v>
      </c>
      <c r="F128" s="28" t="str">
        <f t="shared" si="20"/>
        <v>-</v>
      </c>
      <c r="G128" s="27">
        <f>IF(M122="","",M122)</f>
        <v>21</v>
      </c>
      <c r="H128" s="236" t="str">
        <f>IF(J125="","",J125)</f>
        <v/>
      </c>
      <c r="I128" s="29">
        <f>IF(O125="","",O125)</f>
        <v>19</v>
      </c>
      <c r="J128" s="28" t="str">
        <f t="shared" si="21"/>
        <v>-</v>
      </c>
      <c r="K128" s="27">
        <f>IF(M125="","",M125)</f>
        <v>21</v>
      </c>
      <c r="L128" s="236" t="str">
        <f>IF(N125="","",N125)</f>
        <v>-</v>
      </c>
      <c r="M128" s="241"/>
      <c r="N128" s="242"/>
      <c r="O128" s="242"/>
      <c r="P128" s="249"/>
      <c r="Q128" s="37">
        <v>19</v>
      </c>
      <c r="R128" s="28" t="str">
        <f t="shared" si="19"/>
        <v>-</v>
      </c>
      <c r="S128" s="36">
        <v>21</v>
      </c>
      <c r="T128" s="226"/>
      <c r="U128" s="210"/>
      <c r="V128" s="211"/>
      <c r="W128" s="211"/>
      <c r="X128" s="212"/>
      <c r="Y128" s="4"/>
      <c r="Z128" s="64">
        <f>COUNTIF(E127:T129,"○")</f>
        <v>0</v>
      </c>
      <c r="AA128" s="60">
        <f>COUNTIF(E127:T129,"×")</f>
        <v>3</v>
      </c>
      <c r="AB128" s="63">
        <f>(IF((E127&gt;G127),1,0))+(IF((E128&gt;G128),1,0))+(IF((E129&gt;G129),1,0))+(IF((I127&gt;K127),1,0))+(IF((I128&gt;K128),1,0))+(IF((I129&gt;K129),1,0))+(IF((M127&gt;O127),1,0))+(IF((M128&gt;O128),1,0))+(IF((M129&gt;O129),1,0))+(IF((Q127&gt;S127),1,0))+(IF((Q128&gt;S128),1,0))+(IF((Q129&gt;S129),1,0))</f>
        <v>0</v>
      </c>
      <c r="AC128" s="62">
        <f>(IF((E127&lt;G127),1,0))+(IF((E128&lt;G128),1,0))+(IF((E129&lt;G129),1,0))+(IF((I127&lt;K127),1,0))+(IF((I128&lt;K128),1,0))+(IF((I129&lt;K129),1,0))+(IF((M127&lt;O127),1,0))+(IF((M128&lt;O128),1,0))+(IF((M129&lt;O129),1,0))+(IF((Q127&lt;S127),1,0))+(IF((Q128&lt;S128),1,0))+(IF((Q129&lt;S129),1,0))</f>
        <v>6</v>
      </c>
      <c r="AD128" s="61">
        <f>AB128-AC128</f>
        <v>-6</v>
      </c>
      <c r="AE128" s="60">
        <f>SUM(E127:E129,I127:I129,M127:M129,Q127:Q129)</f>
        <v>103</v>
      </c>
      <c r="AF128" s="60">
        <f>SUM(G127:G129,K127:K129,O127:O129,S127:S129)</f>
        <v>126</v>
      </c>
      <c r="AG128" s="59">
        <f>AE128-AF128</f>
        <v>-23</v>
      </c>
      <c r="BL128" s="74"/>
      <c r="BM128" s="74"/>
      <c r="BN128" s="74"/>
      <c r="BO128" s="74"/>
      <c r="BP128" s="74"/>
      <c r="BQ128" s="74"/>
      <c r="BR128" s="74"/>
    </row>
    <row r="129" spans="1:72" ht="12" customHeight="1" x14ac:dyDescent="0.15">
      <c r="B129" s="234"/>
      <c r="C129" s="127"/>
      <c r="D129" s="128"/>
      <c r="E129" s="50" t="str">
        <f>IF(O123="","",O123)</f>
        <v/>
      </c>
      <c r="F129" s="47" t="str">
        <f t="shared" si="20"/>
        <v/>
      </c>
      <c r="G129" s="49" t="str">
        <f>IF(M123="","",M123)</f>
        <v/>
      </c>
      <c r="H129" s="247" t="str">
        <f>IF(J126="","",J126)</f>
        <v/>
      </c>
      <c r="I129" s="66" t="str">
        <f>IF(O126="","",O126)</f>
        <v/>
      </c>
      <c r="J129" s="28" t="str">
        <f t="shared" si="21"/>
        <v/>
      </c>
      <c r="K129" s="49" t="str">
        <f>IF(M126="","",M126)</f>
        <v/>
      </c>
      <c r="L129" s="247" t="str">
        <f>IF(N126="","",N126)</f>
        <v/>
      </c>
      <c r="M129" s="250"/>
      <c r="N129" s="251"/>
      <c r="O129" s="251"/>
      <c r="P129" s="252"/>
      <c r="Q129" s="48"/>
      <c r="R129" s="28" t="str">
        <f t="shared" si="19"/>
        <v/>
      </c>
      <c r="S129" s="46"/>
      <c r="T129" s="229"/>
      <c r="U129" s="10">
        <f>Z128</f>
        <v>0</v>
      </c>
      <c r="V129" s="9" t="s">
        <v>9</v>
      </c>
      <c r="W129" s="9">
        <f>AA128</f>
        <v>3</v>
      </c>
      <c r="X129" s="8" t="s">
        <v>6</v>
      </c>
      <c r="Y129" s="4"/>
      <c r="Z129" s="64"/>
      <c r="AA129" s="60"/>
      <c r="AB129" s="64"/>
      <c r="AC129" s="60"/>
      <c r="AD129" s="59"/>
      <c r="AE129" s="60"/>
      <c r="AF129" s="60"/>
      <c r="AG129" s="59"/>
      <c r="BL129" s="74"/>
      <c r="BM129" s="74"/>
      <c r="BN129" s="74"/>
      <c r="BO129" s="74"/>
      <c r="BP129" s="74"/>
      <c r="BQ129" s="74"/>
      <c r="BR129" s="74"/>
    </row>
    <row r="130" spans="1:72" ht="12" customHeight="1" x14ac:dyDescent="0.15">
      <c r="B130" s="120"/>
      <c r="C130" s="132" t="s">
        <v>100</v>
      </c>
      <c r="D130" s="129" t="s">
        <v>93</v>
      </c>
      <c r="E130" s="30">
        <f>IF(S121="","",S121)</f>
        <v>14</v>
      </c>
      <c r="F130" s="28" t="str">
        <f t="shared" si="20"/>
        <v>-</v>
      </c>
      <c r="G130" s="27">
        <f>IF(Q121="","",Q121)</f>
        <v>21</v>
      </c>
      <c r="H130" s="235" t="str">
        <f>IF(T121="","",IF(T121="○","×",IF(T121="×","○")))</f>
        <v>×</v>
      </c>
      <c r="I130" s="29">
        <f>IF(S124="","",S124)</f>
        <v>15</v>
      </c>
      <c r="J130" s="33" t="str">
        <f t="shared" si="21"/>
        <v>-</v>
      </c>
      <c r="K130" s="27">
        <f>IF(Q124="","",Q124)</f>
        <v>21</v>
      </c>
      <c r="L130" s="235" t="str">
        <f>IF(T124="","",IF(T124="○","×",IF(T124="×","○")))</f>
        <v>×</v>
      </c>
      <c r="M130" s="34">
        <f>IF(S127="","",S127)</f>
        <v>21</v>
      </c>
      <c r="N130" s="28" t="str">
        <f>IF(M130="","","-")</f>
        <v>-</v>
      </c>
      <c r="O130" s="32">
        <f>IF(Q127="","",Q127)</f>
        <v>15</v>
      </c>
      <c r="P130" s="235" t="str">
        <f>IF(T127="","",IF(T127="○","×",IF(T127="×","○")))</f>
        <v>○</v>
      </c>
      <c r="Q130" s="238"/>
      <c r="R130" s="239"/>
      <c r="S130" s="239"/>
      <c r="T130" s="240"/>
      <c r="U130" s="213" t="s">
        <v>123</v>
      </c>
      <c r="V130" s="214"/>
      <c r="W130" s="214"/>
      <c r="X130" s="215"/>
      <c r="Y130" s="4"/>
      <c r="Z130" s="58"/>
      <c r="AA130" s="57"/>
      <c r="AB130" s="58"/>
      <c r="AC130" s="57"/>
      <c r="AD130" s="65"/>
      <c r="AE130" s="57"/>
      <c r="AF130" s="57"/>
      <c r="AG130" s="65"/>
      <c r="BL130" s="74"/>
      <c r="BM130" s="74"/>
      <c r="BN130" s="74"/>
      <c r="BO130" s="74"/>
      <c r="BP130" s="74"/>
      <c r="BQ130" s="74"/>
      <c r="BR130" s="74"/>
    </row>
    <row r="131" spans="1:72" ht="12" customHeight="1" x14ac:dyDescent="0.15">
      <c r="B131" s="120"/>
      <c r="C131" s="131" t="s">
        <v>101</v>
      </c>
      <c r="D131" s="31" t="s">
        <v>95</v>
      </c>
      <c r="E131" s="30">
        <f>IF(S122="","",S122)</f>
        <v>17</v>
      </c>
      <c r="F131" s="28" t="str">
        <f t="shared" si="20"/>
        <v>-</v>
      </c>
      <c r="G131" s="27">
        <f>IF(Q122="","",Q122)</f>
        <v>21</v>
      </c>
      <c r="H131" s="236" t="str">
        <f>IF(J128="","",J128)</f>
        <v>-</v>
      </c>
      <c r="I131" s="29">
        <f>IF(S125="","",S125)</f>
        <v>17</v>
      </c>
      <c r="J131" s="28" t="str">
        <f t="shared" si="21"/>
        <v>-</v>
      </c>
      <c r="K131" s="27">
        <f>IF(Q125="","",Q125)</f>
        <v>21</v>
      </c>
      <c r="L131" s="236" t="str">
        <f>IF(N128="","",N128)</f>
        <v/>
      </c>
      <c r="M131" s="29">
        <f>IF(S128="","",S128)</f>
        <v>21</v>
      </c>
      <c r="N131" s="28" t="str">
        <f>IF(M131="","","-")</f>
        <v>-</v>
      </c>
      <c r="O131" s="27">
        <f>IF(Q128="","",Q128)</f>
        <v>19</v>
      </c>
      <c r="P131" s="236" t="str">
        <f>IF(R128="","",R128)</f>
        <v>-</v>
      </c>
      <c r="Q131" s="241"/>
      <c r="R131" s="242"/>
      <c r="S131" s="242"/>
      <c r="T131" s="243"/>
      <c r="U131" s="210"/>
      <c r="V131" s="211"/>
      <c r="W131" s="211"/>
      <c r="X131" s="212"/>
      <c r="Y131" s="4"/>
      <c r="Z131" s="64">
        <f>COUNTIF(E130:T132,"○")</f>
        <v>1</v>
      </c>
      <c r="AA131" s="60">
        <f>COUNTIF(E130:T132,"×")</f>
        <v>2</v>
      </c>
      <c r="AB131" s="63">
        <f>(IF((E130&gt;G130),1,0))+(IF((E131&gt;G131),1,0))+(IF((E132&gt;G132),1,0))+(IF((I130&gt;K130),1,0))+(IF((I131&gt;K131),1,0))+(IF((I132&gt;K132),1,0))+(IF((M130&gt;O130),1,0))+(IF((M131&gt;O131),1,0))+(IF((M132&gt;O132),1,0))+(IF((Q130&gt;S130),1,0))+(IF((Q131&gt;S131),1,0))+(IF((Q132&gt;S132),1,0))</f>
        <v>2</v>
      </c>
      <c r="AC131" s="62">
        <f>(IF((E130&lt;G130),1,0))+(IF((E131&lt;G131),1,0))+(IF((E132&lt;G132),1,0))+(IF((I130&lt;K130),1,0))+(IF((I131&lt;K131),1,0))+(IF((I132&lt;K132),1,0))+(IF((M130&lt;O130),1,0))+(IF((M131&lt;O131),1,0))+(IF((M132&lt;O132),1,0))+(IF((Q130&lt;S130),1,0))+(IF((Q131&lt;S131),1,0))+(IF((Q132&lt;S132),1,0))</f>
        <v>4</v>
      </c>
      <c r="AD131" s="61">
        <f>AB131-AC131</f>
        <v>-2</v>
      </c>
      <c r="AE131" s="60">
        <f>SUM(E130:E132,I130:I132,M130:M132,Q130:Q132)</f>
        <v>105</v>
      </c>
      <c r="AF131" s="60">
        <f>SUM(G130:G132,K130:K132,O130:O132,S130:S132)</f>
        <v>118</v>
      </c>
      <c r="AG131" s="59">
        <f>AE131-AF131</f>
        <v>-13</v>
      </c>
      <c r="BL131" s="74"/>
      <c r="BM131" s="74"/>
      <c r="BN131" s="74"/>
      <c r="BO131" s="74"/>
      <c r="BP131" s="74"/>
      <c r="BQ131" s="74"/>
      <c r="BR131" s="74"/>
    </row>
    <row r="132" spans="1:72" ht="12" customHeight="1" thickBot="1" x14ac:dyDescent="0.2">
      <c r="B132" s="120"/>
      <c r="C132" s="133"/>
      <c r="D132" s="134"/>
      <c r="E132" s="20" t="str">
        <f>IF(S123="","",S123)</f>
        <v/>
      </c>
      <c r="F132" s="18" t="str">
        <f t="shared" si="20"/>
        <v/>
      </c>
      <c r="G132" s="17" t="str">
        <f>IF(Q123="","",Q123)</f>
        <v/>
      </c>
      <c r="H132" s="237" t="str">
        <f>IF(J129="","",J129)</f>
        <v/>
      </c>
      <c r="I132" s="19" t="str">
        <f>IF(S126="","",S126)</f>
        <v/>
      </c>
      <c r="J132" s="18" t="str">
        <f t="shared" si="21"/>
        <v/>
      </c>
      <c r="K132" s="17" t="str">
        <f>IF(Q126="","",Q126)</f>
        <v/>
      </c>
      <c r="L132" s="237" t="str">
        <f>IF(N129="","",N129)</f>
        <v/>
      </c>
      <c r="M132" s="19" t="str">
        <f>IF(S129="","",S129)</f>
        <v/>
      </c>
      <c r="N132" s="18" t="str">
        <f>IF(M132="","","-")</f>
        <v/>
      </c>
      <c r="O132" s="17" t="str">
        <f>IF(Q129="","",Q129)</f>
        <v/>
      </c>
      <c r="P132" s="237" t="str">
        <f>IF(R129="","",R129)</f>
        <v/>
      </c>
      <c r="Q132" s="244"/>
      <c r="R132" s="245"/>
      <c r="S132" s="245"/>
      <c r="T132" s="246"/>
      <c r="U132" s="7">
        <f>Z131</f>
        <v>1</v>
      </c>
      <c r="V132" s="6" t="s">
        <v>9</v>
      </c>
      <c r="W132" s="6">
        <f>AA131</f>
        <v>2</v>
      </c>
      <c r="X132" s="5" t="s">
        <v>6</v>
      </c>
      <c r="Y132" s="4"/>
      <c r="Z132" s="3"/>
      <c r="AA132" s="2"/>
      <c r="AB132" s="3"/>
      <c r="AC132" s="2"/>
      <c r="AD132" s="1"/>
      <c r="AE132" s="2"/>
      <c r="AF132" s="2"/>
      <c r="AG132" s="1"/>
      <c r="BL132" s="74"/>
      <c r="BM132" s="74"/>
      <c r="BN132" s="74"/>
      <c r="BO132" s="74"/>
      <c r="BP132" s="74"/>
      <c r="BQ132" s="74"/>
      <c r="BR132" s="74"/>
    </row>
    <row r="133" spans="1:72" ht="10.050000000000001" customHeight="1" x14ac:dyDescent="0.15">
      <c r="C133" s="96"/>
      <c r="D133" s="97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109"/>
      <c r="AD133" s="109"/>
      <c r="AE133" s="109"/>
      <c r="AF133" s="109"/>
      <c r="AG133" s="98"/>
      <c r="AH133" s="87"/>
      <c r="AI133" s="87"/>
      <c r="AJ133" s="87"/>
      <c r="AK133" s="87"/>
      <c r="AL133" s="87"/>
      <c r="BL133" s="74"/>
      <c r="BM133" s="74"/>
      <c r="BN133" s="74"/>
      <c r="BO133" s="74"/>
      <c r="BP133" s="74"/>
      <c r="BQ133" s="74"/>
      <c r="BR133" s="74"/>
    </row>
    <row r="134" spans="1:72" ht="10.050000000000001" customHeight="1" x14ac:dyDescent="0.15">
      <c r="C134" s="96"/>
      <c r="D134" s="97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109"/>
      <c r="AD134" s="109"/>
      <c r="AE134" s="109"/>
      <c r="AF134" s="109"/>
      <c r="AG134" s="98"/>
      <c r="AH134" s="87"/>
      <c r="AI134" s="87"/>
      <c r="AJ134" s="87"/>
      <c r="AK134" s="87"/>
      <c r="AL134" s="87"/>
      <c r="BL134" s="74"/>
      <c r="BM134" s="74"/>
      <c r="BN134" s="74"/>
      <c r="BO134" s="74"/>
      <c r="BP134" s="74"/>
      <c r="BQ134" s="74"/>
      <c r="BR134" s="74"/>
    </row>
    <row r="135" spans="1:72" ht="10.050000000000001" customHeight="1" thickBot="1" x14ac:dyDescent="0.2">
      <c r="C135" s="96"/>
      <c r="D135" s="97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109"/>
      <c r="AD135" s="109"/>
      <c r="AE135" s="109"/>
      <c r="AF135" s="109"/>
      <c r="AG135" s="98"/>
      <c r="AH135" s="87"/>
      <c r="AI135" s="87"/>
      <c r="AJ135" s="87"/>
      <c r="AK135" s="87"/>
      <c r="AL135" s="87"/>
      <c r="BL135" s="74"/>
      <c r="BM135" s="74"/>
      <c r="BN135" s="74"/>
      <c r="BO135" s="74"/>
      <c r="BP135" s="74"/>
      <c r="BQ135" s="74"/>
      <c r="BR135" s="74"/>
    </row>
    <row r="136" spans="1:72" ht="10.050000000000001" customHeight="1" x14ac:dyDescent="0.15">
      <c r="A136" s="114"/>
      <c r="B136" s="114"/>
      <c r="C136" s="154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7"/>
      <c r="AD136" s="117"/>
      <c r="AE136" s="117"/>
      <c r="AF136" s="117"/>
      <c r="AG136" s="118"/>
      <c r="AH136" s="119"/>
      <c r="AI136" s="119"/>
      <c r="AJ136" s="119"/>
      <c r="AK136" s="119"/>
      <c r="AL136" s="119"/>
      <c r="AM136" s="114"/>
      <c r="AN136" s="114"/>
      <c r="AO136" s="114"/>
      <c r="BL136" s="74"/>
      <c r="BM136" s="74"/>
      <c r="BN136" s="74"/>
      <c r="BO136" s="74"/>
      <c r="BP136" s="74"/>
      <c r="BQ136" s="74"/>
      <c r="BR136" s="74"/>
    </row>
    <row r="137" spans="1:72" ht="10.050000000000001" customHeight="1" x14ac:dyDescent="0.15">
      <c r="C137" s="96"/>
      <c r="D137" s="97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109"/>
      <c r="AD137" s="109"/>
      <c r="AE137" s="109"/>
      <c r="AF137" s="109"/>
      <c r="AG137" s="98"/>
      <c r="AH137" s="87"/>
      <c r="AI137" s="87"/>
      <c r="AJ137" s="87"/>
      <c r="AK137" s="87"/>
      <c r="AL137" s="87"/>
      <c r="BL137" s="74"/>
      <c r="BM137" s="74"/>
      <c r="BN137" s="74"/>
      <c r="BO137" s="74"/>
      <c r="BP137" s="74"/>
      <c r="BQ137" s="74"/>
      <c r="BR137" s="74"/>
    </row>
    <row r="138" spans="1:72" ht="15" customHeight="1" x14ac:dyDescent="0.2">
      <c r="C138" s="278" t="s">
        <v>24</v>
      </c>
      <c r="D138" s="279"/>
      <c r="E138" s="81"/>
      <c r="F138" s="81"/>
      <c r="K138" s="141" t="s">
        <v>19</v>
      </c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36"/>
      <c r="X138" s="280" t="s">
        <v>20</v>
      </c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111"/>
      <c r="AK138" s="111"/>
      <c r="AL138" s="82"/>
      <c r="BL138" s="74"/>
      <c r="BM138" s="74"/>
      <c r="BN138" s="74"/>
      <c r="BO138" s="74"/>
      <c r="BP138" s="74"/>
      <c r="BQ138" s="74"/>
      <c r="BR138" s="74"/>
      <c r="BT138" s="79"/>
    </row>
    <row r="139" spans="1:72" ht="15" customHeight="1" x14ac:dyDescent="0.2">
      <c r="C139" s="278"/>
      <c r="D139" s="279"/>
      <c r="E139" s="81"/>
      <c r="F139" s="81"/>
      <c r="K139" s="281" t="str">
        <f>C148</f>
        <v>曽根悠斗</v>
      </c>
      <c r="L139" s="282"/>
      <c r="M139" s="282"/>
      <c r="N139" s="282"/>
      <c r="O139" s="282"/>
      <c r="P139" s="283" t="s">
        <v>91</v>
      </c>
      <c r="Q139" s="282"/>
      <c r="R139" s="282"/>
      <c r="S139" s="282"/>
      <c r="T139" s="282"/>
      <c r="U139" s="282"/>
      <c r="V139" s="284"/>
      <c r="W139" s="137"/>
      <c r="X139" s="281" t="str">
        <f>C151</f>
        <v>山内賢信</v>
      </c>
      <c r="Y139" s="282"/>
      <c r="Z139" s="282"/>
      <c r="AA139" s="282"/>
      <c r="AB139" s="282"/>
      <c r="AC139" s="283" t="s">
        <v>91</v>
      </c>
      <c r="AD139" s="283"/>
      <c r="AE139" s="283"/>
      <c r="AF139" s="283"/>
      <c r="AG139" s="283"/>
      <c r="AH139" s="283"/>
      <c r="AI139" s="285"/>
      <c r="AJ139" s="84"/>
      <c r="AL139" s="82"/>
      <c r="BL139" s="74"/>
      <c r="BM139" s="74"/>
      <c r="BN139" s="74"/>
      <c r="BO139" s="74"/>
      <c r="BP139" s="74"/>
      <c r="BQ139" s="74"/>
      <c r="BR139" s="74"/>
      <c r="BT139" s="79"/>
    </row>
    <row r="140" spans="1:72" ht="15" customHeight="1" x14ac:dyDescent="0.2">
      <c r="E140" s="81"/>
      <c r="F140" s="81"/>
      <c r="K140" s="232" t="str">
        <f>C149</f>
        <v>玉井源起</v>
      </c>
      <c r="L140" s="233"/>
      <c r="M140" s="233"/>
      <c r="N140" s="233"/>
      <c r="O140" s="233"/>
      <c r="P140" s="230" t="s">
        <v>91</v>
      </c>
      <c r="Q140" s="230"/>
      <c r="R140" s="230"/>
      <c r="S140" s="230"/>
      <c r="T140" s="230"/>
      <c r="U140" s="230"/>
      <c r="V140" s="231"/>
      <c r="W140" s="137"/>
      <c r="X140" s="232" t="str">
        <f>C152</f>
        <v>船越亘留</v>
      </c>
      <c r="Y140" s="233"/>
      <c r="Z140" s="233"/>
      <c r="AA140" s="233"/>
      <c r="AB140" s="233"/>
      <c r="AC140" s="230" t="s">
        <v>91</v>
      </c>
      <c r="AD140" s="230"/>
      <c r="AE140" s="230"/>
      <c r="AF140" s="230"/>
      <c r="AG140" s="230"/>
      <c r="AH140" s="230"/>
      <c r="AI140" s="231"/>
      <c r="AJ140" s="81"/>
      <c r="AK140" s="81"/>
      <c r="AL140" s="82"/>
      <c r="BL140" s="74"/>
      <c r="BM140" s="74"/>
      <c r="BN140" s="74"/>
      <c r="BO140" s="74"/>
      <c r="BP140" s="74"/>
      <c r="BQ140" s="74"/>
      <c r="BR140" s="74"/>
      <c r="BT140" s="79"/>
    </row>
    <row r="141" spans="1:72" ht="15" customHeight="1" x14ac:dyDescent="0.25">
      <c r="C141" s="142" t="s">
        <v>18</v>
      </c>
      <c r="D141" s="135"/>
      <c r="E141" s="81"/>
      <c r="F141" s="81"/>
      <c r="K141" s="99"/>
      <c r="L141" s="86"/>
      <c r="M141" s="113"/>
      <c r="N141" s="113"/>
      <c r="O141" s="113"/>
      <c r="P141" s="113"/>
      <c r="Q141" s="112"/>
      <c r="R141" s="100"/>
      <c r="S141" s="113"/>
      <c r="T141" s="113"/>
      <c r="U141" s="112"/>
      <c r="V141" s="100"/>
      <c r="W141" s="104"/>
      <c r="X141" s="113"/>
      <c r="Y141" s="112"/>
      <c r="Z141" s="100"/>
      <c r="AA141" s="104"/>
      <c r="AB141" s="113"/>
      <c r="AC141" s="112"/>
      <c r="AD141" s="100"/>
      <c r="AE141" s="104"/>
      <c r="AF141" s="113"/>
      <c r="AG141" s="112"/>
      <c r="AH141" s="100"/>
      <c r="AI141" s="104"/>
      <c r="AJ141" s="81"/>
      <c r="AK141" s="81"/>
      <c r="AL141" s="82"/>
      <c r="BL141" s="74"/>
      <c r="BM141" s="74"/>
      <c r="BN141" s="74"/>
      <c r="BO141" s="74"/>
      <c r="BP141" s="74"/>
      <c r="BQ141" s="74"/>
      <c r="BR141" s="74"/>
      <c r="BT141" s="79"/>
    </row>
    <row r="142" spans="1:72" ht="4.95" customHeight="1" thickBot="1" x14ac:dyDescent="0.25">
      <c r="C142" s="80"/>
      <c r="D142" s="76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137"/>
      <c r="P142" s="137"/>
      <c r="Q142" s="137"/>
      <c r="R142" s="137"/>
      <c r="S142" s="139"/>
      <c r="T142" s="139"/>
      <c r="U142" s="139"/>
      <c r="V142" s="139"/>
      <c r="W142" s="139"/>
      <c r="X142" s="139"/>
      <c r="Y142" s="139"/>
      <c r="Z142" s="139"/>
      <c r="AA142" s="140"/>
      <c r="AB142" s="140"/>
      <c r="AC142" s="140"/>
      <c r="AD142" s="140"/>
      <c r="AE142" s="138"/>
      <c r="AF142" s="138"/>
      <c r="AG142" s="138"/>
      <c r="AH142" s="138"/>
      <c r="AI142" s="138"/>
      <c r="BD142" s="79"/>
      <c r="BL142" s="74"/>
      <c r="BM142" s="74"/>
      <c r="BN142" s="74"/>
      <c r="BO142" s="74"/>
      <c r="BP142" s="74"/>
      <c r="BQ142" s="74"/>
      <c r="BR142" s="74"/>
    </row>
    <row r="143" spans="1:72" ht="13.05" customHeight="1" x14ac:dyDescent="0.15">
      <c r="C143" s="258" t="s">
        <v>47</v>
      </c>
      <c r="D143" s="259"/>
      <c r="E143" s="262" t="str">
        <f>C145</f>
        <v>村上稜真</v>
      </c>
      <c r="F143" s="263"/>
      <c r="G143" s="263"/>
      <c r="H143" s="264"/>
      <c r="I143" s="265" t="str">
        <f>C148</f>
        <v>曽根悠斗</v>
      </c>
      <c r="J143" s="263"/>
      <c r="K143" s="263"/>
      <c r="L143" s="264"/>
      <c r="M143" s="265" t="str">
        <f>C151</f>
        <v>山内賢信</v>
      </c>
      <c r="N143" s="263"/>
      <c r="O143" s="263"/>
      <c r="P143" s="264"/>
      <c r="Q143" s="265" t="str">
        <f>C154</f>
        <v>藤田徠聖</v>
      </c>
      <c r="R143" s="263"/>
      <c r="S143" s="263"/>
      <c r="T143" s="266"/>
      <c r="U143" s="267" t="s">
        <v>0</v>
      </c>
      <c r="V143" s="268"/>
      <c r="W143" s="268"/>
      <c r="X143" s="269"/>
      <c r="Y143" s="4"/>
      <c r="Z143" s="216" t="s">
        <v>2</v>
      </c>
      <c r="AA143" s="217"/>
      <c r="AB143" s="216" t="s">
        <v>3</v>
      </c>
      <c r="AC143" s="218"/>
      <c r="AD143" s="217"/>
      <c r="AE143" s="219" t="s">
        <v>4</v>
      </c>
      <c r="AF143" s="220"/>
      <c r="AG143" s="221"/>
      <c r="BL143" s="74"/>
      <c r="BM143" s="74"/>
      <c r="BN143" s="74"/>
      <c r="BO143" s="74"/>
      <c r="BP143" s="74"/>
      <c r="BQ143" s="74"/>
      <c r="BR143" s="74"/>
    </row>
    <row r="144" spans="1:72" ht="13.05" customHeight="1" thickBot="1" x14ac:dyDescent="0.2">
      <c r="C144" s="260"/>
      <c r="D144" s="261"/>
      <c r="E144" s="270" t="str">
        <f>C146</f>
        <v>吉富一登</v>
      </c>
      <c r="F144" s="271"/>
      <c r="G144" s="271"/>
      <c r="H144" s="272"/>
      <c r="I144" s="273" t="str">
        <f>C149</f>
        <v>玉井源起</v>
      </c>
      <c r="J144" s="271"/>
      <c r="K144" s="271"/>
      <c r="L144" s="272"/>
      <c r="M144" s="273" t="str">
        <f>C152</f>
        <v>船越亘留</v>
      </c>
      <c r="N144" s="271"/>
      <c r="O144" s="271"/>
      <c r="P144" s="272"/>
      <c r="Q144" s="273" t="str">
        <f>C155</f>
        <v>真鍋颯太</v>
      </c>
      <c r="R144" s="271"/>
      <c r="S144" s="271"/>
      <c r="T144" s="274"/>
      <c r="U144" s="275" t="s">
        <v>1</v>
      </c>
      <c r="V144" s="276"/>
      <c r="W144" s="276"/>
      <c r="X144" s="277"/>
      <c r="Y144" s="4"/>
      <c r="Z144" s="56" t="s">
        <v>5</v>
      </c>
      <c r="AA144" s="55" t="s">
        <v>6</v>
      </c>
      <c r="AB144" s="56" t="s">
        <v>13</v>
      </c>
      <c r="AC144" s="55" t="s">
        <v>7</v>
      </c>
      <c r="AD144" s="54" t="s">
        <v>8</v>
      </c>
      <c r="AE144" s="55" t="s">
        <v>13</v>
      </c>
      <c r="AF144" s="55" t="s">
        <v>7</v>
      </c>
      <c r="AG144" s="54" t="s">
        <v>8</v>
      </c>
      <c r="BL144" s="74"/>
      <c r="BM144" s="74"/>
      <c r="BN144" s="74"/>
      <c r="BO144" s="74"/>
      <c r="BP144" s="74"/>
      <c r="BQ144" s="74"/>
      <c r="BR144" s="74"/>
    </row>
    <row r="145" spans="2:70" ht="12" customHeight="1" x14ac:dyDescent="0.15">
      <c r="B145" s="108"/>
      <c r="C145" s="40" t="s">
        <v>102</v>
      </c>
      <c r="D145" s="31" t="s">
        <v>76</v>
      </c>
      <c r="E145" s="253"/>
      <c r="F145" s="254"/>
      <c r="G145" s="254"/>
      <c r="H145" s="255"/>
      <c r="I145" s="37">
        <v>7</v>
      </c>
      <c r="J145" s="28" t="str">
        <f>IF(I145="","","-")</f>
        <v>-</v>
      </c>
      <c r="K145" s="36">
        <v>21</v>
      </c>
      <c r="L145" s="222" t="str">
        <f>IF(I145&lt;&gt;"",IF(I145&gt;K145,IF(I146&gt;K146,"○",IF(I147&gt;K147,"○","×")),IF(I146&gt;K146,IF(I147&gt;K147,"○","×"),"×")),"")</f>
        <v>×</v>
      </c>
      <c r="M145" s="37">
        <v>20</v>
      </c>
      <c r="N145" s="53" t="str">
        <f t="shared" ref="N145:N150" si="22">IF(M145="","","-")</f>
        <v>-</v>
      </c>
      <c r="O145" s="52">
        <v>22</v>
      </c>
      <c r="P145" s="222" t="str">
        <f>IF(M145&lt;&gt;"",IF(M145&gt;O145,IF(M146&gt;O146,"○",IF(M147&gt;O147,"○","×")),IF(M146&gt;O146,IF(M147&gt;O147,"○","×"),"×")),"")</f>
        <v>×</v>
      </c>
      <c r="Q145" s="67">
        <v>21</v>
      </c>
      <c r="R145" s="53" t="str">
        <f t="shared" ref="R145:R153" si="23">IF(Q145="","","-")</f>
        <v>-</v>
      </c>
      <c r="S145" s="36">
        <v>17</v>
      </c>
      <c r="T145" s="225" t="str">
        <f>IF(Q145&lt;&gt;"",IF(Q145&gt;S145,IF(Q146&gt;S146,"○",IF(Q147&gt;S147,"○","×")),IF(Q146&gt;S146,IF(Q147&gt;S147,"○","×"),"×")),"")</f>
        <v>○</v>
      </c>
      <c r="U145" s="207" t="s">
        <v>123</v>
      </c>
      <c r="V145" s="208"/>
      <c r="W145" s="208"/>
      <c r="X145" s="209"/>
      <c r="Y145" s="4"/>
      <c r="Z145" s="64"/>
      <c r="AA145" s="60"/>
      <c r="AB145" s="58"/>
      <c r="AC145" s="57"/>
      <c r="AD145" s="65"/>
      <c r="AE145" s="60"/>
      <c r="AF145" s="60"/>
      <c r="AG145" s="59"/>
      <c r="BL145" s="74"/>
      <c r="BM145" s="74"/>
      <c r="BN145" s="74"/>
      <c r="BO145" s="74"/>
      <c r="BP145" s="74"/>
      <c r="BQ145" s="74"/>
      <c r="BR145" s="74"/>
    </row>
    <row r="146" spans="2:70" ht="12" customHeight="1" x14ac:dyDescent="0.15">
      <c r="B146" s="234"/>
      <c r="C146" s="40" t="s">
        <v>103</v>
      </c>
      <c r="D146" s="31" t="s">
        <v>91</v>
      </c>
      <c r="E146" s="256"/>
      <c r="F146" s="242"/>
      <c r="G146" s="242"/>
      <c r="H146" s="249"/>
      <c r="I146" s="37">
        <v>21</v>
      </c>
      <c r="J146" s="28" t="str">
        <f>IF(I146="","","-")</f>
        <v>-</v>
      </c>
      <c r="K146" s="51">
        <v>11</v>
      </c>
      <c r="L146" s="223"/>
      <c r="M146" s="37">
        <v>16</v>
      </c>
      <c r="N146" s="28" t="str">
        <f t="shared" si="22"/>
        <v>-</v>
      </c>
      <c r="O146" s="36">
        <v>21</v>
      </c>
      <c r="P146" s="223"/>
      <c r="Q146" s="37">
        <v>16</v>
      </c>
      <c r="R146" s="28" t="str">
        <f t="shared" si="23"/>
        <v>-</v>
      </c>
      <c r="S146" s="36">
        <v>21</v>
      </c>
      <c r="T146" s="226"/>
      <c r="U146" s="210"/>
      <c r="V146" s="211"/>
      <c r="W146" s="211"/>
      <c r="X146" s="212"/>
      <c r="Y146" s="4"/>
      <c r="Z146" s="64">
        <f>COUNTIF(E145:T147,"○")</f>
        <v>1</v>
      </c>
      <c r="AA146" s="60">
        <f>COUNTIF(E145:T147,"×")</f>
        <v>2</v>
      </c>
      <c r="AB146" s="63">
        <f>(IF((E145&gt;G145),1,0))+(IF((E146&gt;G146),1,0))+(IF((E147&gt;G147),1,0))+(IF((I145&gt;K145),1,0))+(IF((I146&gt;K146),1,0))+(IF((I147&gt;K147),1,0))+(IF((M145&gt;O145),1,0))+(IF((M146&gt;O146),1,0))+(IF((M147&gt;O147),1,0))+(IF((Q145&gt;S145),1,0))+(IF((Q146&gt;S146),1,0))+(IF((Q147&gt;S147),1,0))</f>
        <v>3</v>
      </c>
      <c r="AC146" s="62">
        <f>(IF((E145&lt;G145),1,0))+(IF((E146&lt;G146),1,0))+(IF((E147&lt;G147),1,0))+(IF((I145&lt;K145),1,0))+(IF((I146&lt;K146),1,0))+(IF((I147&lt;K147),1,0))+(IF((M145&lt;O145),1,0))+(IF((M146&lt;O146),1,0))+(IF((M147&lt;O147),1,0))+(IF((Q145&lt;S145),1,0))+(IF((Q146&lt;S146),1,0))+(IF((Q147&lt;S147),1,0))</f>
        <v>5</v>
      </c>
      <c r="AD146" s="61">
        <f>AB146-AC146</f>
        <v>-2</v>
      </c>
      <c r="AE146" s="60">
        <f>SUM(E145:E147,I145:I147,M145:M147,Q145:Q147)</f>
        <v>132</v>
      </c>
      <c r="AF146" s="60">
        <f>SUM(G145:G147,K145:K147,O145:O147,S145:S147)</f>
        <v>153</v>
      </c>
      <c r="AG146" s="59">
        <f>AE146-AF146</f>
        <v>-21</v>
      </c>
      <c r="BL146" s="74"/>
      <c r="BM146" s="74"/>
      <c r="BN146" s="74"/>
      <c r="BO146" s="74"/>
      <c r="BP146" s="74"/>
      <c r="BQ146" s="74"/>
      <c r="BR146" s="74"/>
    </row>
    <row r="147" spans="2:70" ht="12" customHeight="1" x14ac:dyDescent="0.15">
      <c r="B147" s="234"/>
      <c r="C147" s="127"/>
      <c r="D147" s="128"/>
      <c r="E147" s="257"/>
      <c r="F147" s="251"/>
      <c r="G147" s="251"/>
      <c r="H147" s="252"/>
      <c r="I147" s="48">
        <v>10</v>
      </c>
      <c r="J147" s="28" t="str">
        <f>IF(I147="","","-")</f>
        <v>-</v>
      </c>
      <c r="K147" s="46">
        <v>21</v>
      </c>
      <c r="L147" s="224"/>
      <c r="M147" s="48"/>
      <c r="N147" s="47" t="str">
        <f t="shared" si="22"/>
        <v/>
      </c>
      <c r="O147" s="46"/>
      <c r="P147" s="223"/>
      <c r="Q147" s="48">
        <v>21</v>
      </c>
      <c r="R147" s="47" t="str">
        <f t="shared" si="23"/>
        <v>-</v>
      </c>
      <c r="S147" s="46">
        <v>19</v>
      </c>
      <c r="T147" s="226"/>
      <c r="U147" s="10">
        <f>Z146</f>
        <v>1</v>
      </c>
      <c r="V147" s="9" t="s">
        <v>9</v>
      </c>
      <c r="W147" s="9">
        <f>AA146</f>
        <v>2</v>
      </c>
      <c r="X147" s="8" t="s">
        <v>6</v>
      </c>
      <c r="Y147" s="4"/>
      <c r="Z147" s="64"/>
      <c r="AA147" s="60"/>
      <c r="AB147" s="64"/>
      <c r="AC147" s="60"/>
      <c r="AD147" s="59"/>
      <c r="AE147" s="60"/>
      <c r="AF147" s="60"/>
      <c r="AG147" s="59"/>
      <c r="BL147" s="74"/>
      <c r="BM147" s="74"/>
      <c r="BN147" s="74"/>
      <c r="BO147" s="74"/>
      <c r="BP147" s="74"/>
      <c r="BQ147" s="74"/>
      <c r="BR147" s="74"/>
    </row>
    <row r="148" spans="2:70" ht="12" customHeight="1" x14ac:dyDescent="0.15">
      <c r="B148" s="108"/>
      <c r="C148" s="40" t="s">
        <v>104</v>
      </c>
      <c r="D148" s="129" t="s">
        <v>76</v>
      </c>
      <c r="E148" s="30">
        <f>IF(K145="","",K145)</f>
        <v>21</v>
      </c>
      <c r="F148" s="28" t="str">
        <f t="shared" ref="F148:F156" si="24">IF(E148="","","-")</f>
        <v>-</v>
      </c>
      <c r="G148" s="27">
        <f>IF(I145="","",I145)</f>
        <v>7</v>
      </c>
      <c r="H148" s="235" t="str">
        <f>IF(L145="","",IF(L145="○","×",IF(L145="×","○")))</f>
        <v>○</v>
      </c>
      <c r="I148" s="238"/>
      <c r="J148" s="239"/>
      <c r="K148" s="239"/>
      <c r="L148" s="248"/>
      <c r="M148" s="37">
        <v>15</v>
      </c>
      <c r="N148" s="28" t="str">
        <f t="shared" si="22"/>
        <v>-</v>
      </c>
      <c r="O148" s="36">
        <v>21</v>
      </c>
      <c r="P148" s="227" t="str">
        <f>IF(M148&lt;&gt;"",IF(M148&gt;O148,IF(M149&gt;O149,"○",IF(M150&gt;O150,"○","×")),IF(M149&gt;O149,IF(M150&gt;O150,"○","×"),"×")),"")</f>
        <v>○</v>
      </c>
      <c r="Q148" s="37">
        <v>21</v>
      </c>
      <c r="R148" s="28" t="str">
        <f t="shared" si="23"/>
        <v>-</v>
      </c>
      <c r="S148" s="36">
        <v>14</v>
      </c>
      <c r="T148" s="228" t="str">
        <f>IF(Q148&lt;&gt;"",IF(Q148&gt;S148,IF(Q149&gt;S149,"○",IF(Q150&gt;S150,"○","×")),IF(Q149&gt;S149,IF(Q150&gt;S150,"○","×"),"×")),"")</f>
        <v>○</v>
      </c>
      <c r="U148" s="213" t="s">
        <v>120</v>
      </c>
      <c r="V148" s="214"/>
      <c r="W148" s="214"/>
      <c r="X148" s="215"/>
      <c r="Y148" s="4"/>
      <c r="Z148" s="58"/>
      <c r="AA148" s="57"/>
      <c r="AB148" s="58"/>
      <c r="AC148" s="57"/>
      <c r="AD148" s="65"/>
      <c r="AE148" s="57"/>
      <c r="AF148" s="57"/>
      <c r="AG148" s="65"/>
      <c r="BL148" s="74"/>
      <c r="BM148" s="74"/>
      <c r="BN148" s="74"/>
      <c r="BO148" s="74"/>
      <c r="BP148" s="74"/>
      <c r="BQ148" s="74"/>
      <c r="BR148" s="74"/>
    </row>
    <row r="149" spans="2:70" ht="12" customHeight="1" x14ac:dyDescent="0.15">
      <c r="B149" s="234"/>
      <c r="C149" s="40" t="s">
        <v>105</v>
      </c>
      <c r="D149" s="31" t="s">
        <v>91</v>
      </c>
      <c r="E149" s="30">
        <f>IF(K146="","",K146)</f>
        <v>11</v>
      </c>
      <c r="F149" s="28" t="str">
        <f t="shared" si="24"/>
        <v>-</v>
      </c>
      <c r="G149" s="27">
        <f>IF(I146="","",I146)</f>
        <v>21</v>
      </c>
      <c r="H149" s="236" t="str">
        <f>IF(J146="","",J146)</f>
        <v>-</v>
      </c>
      <c r="I149" s="241"/>
      <c r="J149" s="242"/>
      <c r="K149" s="242"/>
      <c r="L149" s="249"/>
      <c r="M149" s="37">
        <v>22</v>
      </c>
      <c r="N149" s="28" t="str">
        <f t="shared" si="22"/>
        <v>-</v>
      </c>
      <c r="O149" s="36">
        <v>20</v>
      </c>
      <c r="P149" s="223"/>
      <c r="Q149" s="37">
        <v>21</v>
      </c>
      <c r="R149" s="28" t="str">
        <f t="shared" si="23"/>
        <v>-</v>
      </c>
      <c r="S149" s="36">
        <v>16</v>
      </c>
      <c r="T149" s="226"/>
      <c r="U149" s="210"/>
      <c r="V149" s="211"/>
      <c r="W149" s="211"/>
      <c r="X149" s="212"/>
      <c r="Y149" s="4"/>
      <c r="Z149" s="64">
        <f>COUNTIF(E148:T150,"○")</f>
        <v>3</v>
      </c>
      <c r="AA149" s="60">
        <f>COUNTIF(E148:T150,"×")</f>
        <v>0</v>
      </c>
      <c r="AB149" s="63">
        <f>(IF((E148&gt;G148),1,0))+(IF((E149&gt;G149),1,0))+(IF((E150&gt;G150),1,0))+(IF((I148&gt;K148),1,0))+(IF((I149&gt;K149),1,0))+(IF((I150&gt;K150),1,0))+(IF((M148&gt;O148),1,0))+(IF((M149&gt;O149),1,0))+(IF((M150&gt;O150),1,0))+(IF((Q148&gt;S148),1,0))+(IF((Q149&gt;S149),1,0))+(IF((Q150&gt;S150),1,0))</f>
        <v>6</v>
      </c>
      <c r="AC149" s="62">
        <f>(IF((E148&lt;G148),1,0))+(IF((E149&lt;G149),1,0))+(IF((E150&lt;G150),1,0))+(IF((I148&lt;K148),1,0))+(IF((I149&lt;K149),1,0))+(IF((I150&lt;K150),1,0))+(IF((M148&lt;O148),1,0))+(IF((M149&lt;O149),1,0))+(IF((M150&lt;O150),1,0))+(IF((Q148&lt;S148),1,0))+(IF((Q149&lt;S149),1,0))+(IF((Q150&lt;S150),1,0))</f>
        <v>2</v>
      </c>
      <c r="AD149" s="61">
        <f>AB149-AC149</f>
        <v>4</v>
      </c>
      <c r="AE149" s="60">
        <f>SUM(E148:E150,I148:I150,M148:M150,Q148:Q150)</f>
        <v>153</v>
      </c>
      <c r="AF149" s="60">
        <f>SUM(G148:G150,K148:K150,O148:O150,S148:S150)</f>
        <v>128</v>
      </c>
      <c r="AG149" s="59">
        <f>AE149-AF149</f>
        <v>25</v>
      </c>
      <c r="BL149" s="74"/>
      <c r="BM149" s="74"/>
      <c r="BN149" s="74"/>
      <c r="BO149" s="74"/>
      <c r="BP149" s="74"/>
      <c r="BQ149" s="74"/>
      <c r="BR149" s="74"/>
    </row>
    <row r="150" spans="2:70" ht="12" customHeight="1" x14ac:dyDescent="0.15">
      <c r="B150" s="234"/>
      <c r="C150" s="127"/>
      <c r="D150" s="130"/>
      <c r="E150" s="50">
        <f>IF(K147="","",K147)</f>
        <v>21</v>
      </c>
      <c r="F150" s="28" t="str">
        <f t="shared" si="24"/>
        <v>-</v>
      </c>
      <c r="G150" s="49">
        <f>IF(I147="","",I147)</f>
        <v>10</v>
      </c>
      <c r="H150" s="247" t="str">
        <f>IF(J147="","",J147)</f>
        <v>-</v>
      </c>
      <c r="I150" s="250"/>
      <c r="J150" s="251"/>
      <c r="K150" s="251"/>
      <c r="L150" s="252"/>
      <c r="M150" s="48">
        <v>21</v>
      </c>
      <c r="N150" s="28" t="str">
        <f t="shared" si="22"/>
        <v>-</v>
      </c>
      <c r="O150" s="46">
        <v>19</v>
      </c>
      <c r="P150" s="224"/>
      <c r="Q150" s="48"/>
      <c r="R150" s="47" t="str">
        <f t="shared" si="23"/>
        <v/>
      </c>
      <c r="S150" s="46"/>
      <c r="T150" s="229"/>
      <c r="U150" s="10">
        <f>Z149</f>
        <v>3</v>
      </c>
      <c r="V150" s="9" t="s">
        <v>9</v>
      </c>
      <c r="W150" s="9">
        <f>AA149</f>
        <v>0</v>
      </c>
      <c r="X150" s="8" t="s">
        <v>6</v>
      </c>
      <c r="Y150" s="4"/>
      <c r="Z150" s="3"/>
      <c r="AA150" s="2"/>
      <c r="AB150" s="3"/>
      <c r="AC150" s="2"/>
      <c r="AD150" s="1"/>
      <c r="AE150" s="2"/>
      <c r="AF150" s="2"/>
      <c r="AG150" s="1"/>
      <c r="BL150" s="74"/>
      <c r="BM150" s="74"/>
      <c r="BN150" s="74"/>
      <c r="BO150" s="74"/>
      <c r="BP150" s="74"/>
      <c r="BQ150" s="74"/>
      <c r="BR150" s="74"/>
    </row>
    <row r="151" spans="2:70" ht="12" customHeight="1" x14ac:dyDescent="0.15">
      <c r="B151" s="108"/>
      <c r="C151" s="131" t="s">
        <v>106</v>
      </c>
      <c r="D151" s="31" t="s">
        <v>76</v>
      </c>
      <c r="E151" s="30">
        <f>IF(O145="","",O145)</f>
        <v>22</v>
      </c>
      <c r="F151" s="33" t="str">
        <f t="shared" si="24"/>
        <v>-</v>
      </c>
      <c r="G151" s="27">
        <f>IF(M145="","",M145)</f>
        <v>20</v>
      </c>
      <c r="H151" s="235" t="str">
        <f>IF(P145="","",IF(P145="○","×",IF(P145="×","○")))</f>
        <v>○</v>
      </c>
      <c r="I151" s="29">
        <f>IF(O148="","",O148)</f>
        <v>21</v>
      </c>
      <c r="J151" s="28" t="str">
        <f t="shared" ref="J151:J156" si="25">IF(I151="","","-")</f>
        <v>-</v>
      </c>
      <c r="K151" s="27">
        <f>IF(M148="","",M148)</f>
        <v>15</v>
      </c>
      <c r="L151" s="235" t="str">
        <f>IF(P148="","",IF(P148="○","×",IF(P148="×","○")))</f>
        <v>×</v>
      </c>
      <c r="M151" s="238"/>
      <c r="N151" s="239"/>
      <c r="O151" s="239"/>
      <c r="P151" s="248"/>
      <c r="Q151" s="37">
        <v>21</v>
      </c>
      <c r="R151" s="28" t="str">
        <f t="shared" si="23"/>
        <v>-</v>
      </c>
      <c r="S151" s="36">
        <v>15</v>
      </c>
      <c r="T151" s="226" t="str">
        <f>IF(Q151&lt;&gt;"",IF(Q151&gt;S151,IF(Q152&gt;S152,"○",IF(Q153&gt;S153,"○","×")),IF(Q152&gt;S152,IF(Q153&gt;S153,"○","×"),"×")),"")</f>
        <v>○</v>
      </c>
      <c r="U151" s="213" t="s">
        <v>121</v>
      </c>
      <c r="V151" s="214"/>
      <c r="W151" s="214"/>
      <c r="X151" s="215"/>
      <c r="Y151" s="4"/>
      <c r="Z151" s="64"/>
      <c r="AA151" s="60"/>
      <c r="AB151" s="64"/>
      <c r="AC151" s="60"/>
      <c r="AD151" s="59"/>
      <c r="AE151" s="60"/>
      <c r="AF151" s="60"/>
      <c r="AG151" s="59"/>
      <c r="BL151" s="74"/>
      <c r="BM151" s="74"/>
      <c r="BN151" s="74"/>
      <c r="BO151" s="74"/>
      <c r="BP151" s="74"/>
      <c r="BQ151" s="74"/>
      <c r="BR151" s="74"/>
    </row>
    <row r="152" spans="2:70" ht="12" customHeight="1" x14ac:dyDescent="0.15">
      <c r="B152" s="234"/>
      <c r="C152" s="131" t="s">
        <v>107</v>
      </c>
      <c r="D152" s="31" t="s">
        <v>91</v>
      </c>
      <c r="E152" s="30">
        <f>IF(O146="","",O146)</f>
        <v>21</v>
      </c>
      <c r="F152" s="28" t="str">
        <f t="shared" si="24"/>
        <v>-</v>
      </c>
      <c r="G152" s="27">
        <f>IF(M146="","",M146)</f>
        <v>16</v>
      </c>
      <c r="H152" s="236" t="str">
        <f>IF(J149="","",J149)</f>
        <v/>
      </c>
      <c r="I152" s="29">
        <f>IF(O149="","",O149)</f>
        <v>20</v>
      </c>
      <c r="J152" s="28" t="str">
        <f t="shared" si="25"/>
        <v>-</v>
      </c>
      <c r="K152" s="27">
        <f>IF(M149="","",M149)</f>
        <v>22</v>
      </c>
      <c r="L152" s="236" t="str">
        <f>IF(N149="","",N149)</f>
        <v>-</v>
      </c>
      <c r="M152" s="241"/>
      <c r="N152" s="242"/>
      <c r="O152" s="242"/>
      <c r="P152" s="249"/>
      <c r="Q152" s="37">
        <v>21</v>
      </c>
      <c r="R152" s="28" t="str">
        <f t="shared" si="23"/>
        <v>-</v>
      </c>
      <c r="S152" s="36">
        <v>11</v>
      </c>
      <c r="T152" s="226"/>
      <c r="U152" s="210"/>
      <c r="V152" s="211"/>
      <c r="W152" s="211"/>
      <c r="X152" s="212"/>
      <c r="Y152" s="4"/>
      <c r="Z152" s="64">
        <f>COUNTIF(E151:T153,"○")</f>
        <v>2</v>
      </c>
      <c r="AA152" s="60">
        <f>COUNTIF(E151:T153,"×")</f>
        <v>1</v>
      </c>
      <c r="AB152" s="63">
        <f>(IF((E151&gt;G151),1,0))+(IF((E152&gt;G152),1,0))+(IF((E153&gt;G153),1,0))+(IF((I151&gt;K151),1,0))+(IF((I152&gt;K152),1,0))+(IF((I153&gt;K153),1,0))+(IF((M151&gt;O151),1,0))+(IF((M152&gt;O152),1,0))+(IF((M153&gt;O153),1,0))+(IF((Q151&gt;S151),1,0))+(IF((Q152&gt;S152),1,0))+(IF((Q153&gt;S153),1,0))</f>
        <v>5</v>
      </c>
      <c r="AC152" s="62">
        <f>(IF((E151&lt;G151),1,0))+(IF((E152&lt;G152),1,0))+(IF((E153&lt;G153),1,0))+(IF((I151&lt;K151),1,0))+(IF((I152&lt;K152),1,0))+(IF((I153&lt;K153),1,0))+(IF((M151&lt;O151),1,0))+(IF((M152&lt;O152),1,0))+(IF((M153&lt;O153),1,0))+(IF((Q151&lt;S151),1,0))+(IF((Q152&lt;S152),1,0))+(IF((Q153&lt;S153),1,0))</f>
        <v>2</v>
      </c>
      <c r="AD152" s="61">
        <f>AB152-AC152</f>
        <v>3</v>
      </c>
      <c r="AE152" s="60">
        <f>SUM(E151:E153,I151:I153,M151:M153,Q151:Q153)</f>
        <v>145</v>
      </c>
      <c r="AF152" s="60">
        <f>SUM(G151:G153,K151:K153,O151:O153,S151:S153)</f>
        <v>120</v>
      </c>
      <c r="AG152" s="59">
        <f>AE152-AF152</f>
        <v>25</v>
      </c>
      <c r="BL152" s="74"/>
      <c r="BM152" s="74"/>
      <c r="BN152" s="74"/>
      <c r="BO152" s="74"/>
      <c r="BP152" s="74"/>
      <c r="BQ152" s="74"/>
      <c r="BR152" s="74"/>
    </row>
    <row r="153" spans="2:70" ht="12" customHeight="1" x14ac:dyDescent="0.15">
      <c r="B153" s="234"/>
      <c r="C153" s="127"/>
      <c r="D153" s="128"/>
      <c r="E153" s="50" t="str">
        <f>IF(O147="","",O147)</f>
        <v/>
      </c>
      <c r="F153" s="47" t="str">
        <f t="shared" si="24"/>
        <v/>
      </c>
      <c r="G153" s="49" t="str">
        <f>IF(M147="","",M147)</f>
        <v/>
      </c>
      <c r="H153" s="247" t="str">
        <f>IF(J150="","",J150)</f>
        <v/>
      </c>
      <c r="I153" s="66">
        <f>IF(O150="","",O150)</f>
        <v>19</v>
      </c>
      <c r="J153" s="28" t="str">
        <f t="shared" si="25"/>
        <v>-</v>
      </c>
      <c r="K153" s="49">
        <f>IF(M150="","",M150)</f>
        <v>21</v>
      </c>
      <c r="L153" s="247" t="str">
        <f>IF(N150="","",N150)</f>
        <v>-</v>
      </c>
      <c r="M153" s="250"/>
      <c r="N153" s="251"/>
      <c r="O153" s="251"/>
      <c r="P153" s="252"/>
      <c r="Q153" s="48"/>
      <c r="R153" s="28" t="str">
        <f t="shared" si="23"/>
        <v/>
      </c>
      <c r="S153" s="46"/>
      <c r="T153" s="229"/>
      <c r="U153" s="10">
        <f>Z152</f>
        <v>2</v>
      </c>
      <c r="V153" s="9" t="s">
        <v>9</v>
      </c>
      <c r="W153" s="9">
        <f>AA152</f>
        <v>1</v>
      </c>
      <c r="X153" s="8" t="s">
        <v>6</v>
      </c>
      <c r="Y153" s="4"/>
      <c r="Z153" s="64"/>
      <c r="AA153" s="60"/>
      <c r="AB153" s="64"/>
      <c r="AC153" s="60"/>
      <c r="AD153" s="59"/>
      <c r="AE153" s="60"/>
      <c r="AF153" s="60"/>
      <c r="AG153" s="59"/>
      <c r="BL153" s="74"/>
      <c r="BM153" s="74"/>
      <c r="BN153" s="74"/>
      <c r="BO153" s="74"/>
      <c r="BP153" s="74"/>
      <c r="BQ153" s="74"/>
      <c r="BR153" s="74"/>
    </row>
    <row r="154" spans="2:70" ht="12" customHeight="1" x14ac:dyDescent="0.15">
      <c r="B154" s="120"/>
      <c r="C154" s="132" t="s">
        <v>108</v>
      </c>
      <c r="D154" s="129" t="s">
        <v>76</v>
      </c>
      <c r="E154" s="30">
        <f>IF(S145="","",S145)</f>
        <v>17</v>
      </c>
      <c r="F154" s="28" t="str">
        <f t="shared" si="24"/>
        <v>-</v>
      </c>
      <c r="G154" s="27">
        <f>IF(Q145="","",Q145)</f>
        <v>21</v>
      </c>
      <c r="H154" s="235" t="str">
        <f>IF(T145="","",IF(T145="○","×",IF(T145="×","○")))</f>
        <v>×</v>
      </c>
      <c r="I154" s="29">
        <f>IF(S148="","",S148)</f>
        <v>14</v>
      </c>
      <c r="J154" s="33" t="str">
        <f t="shared" si="25"/>
        <v>-</v>
      </c>
      <c r="K154" s="27">
        <f>IF(Q148="","",Q148)</f>
        <v>21</v>
      </c>
      <c r="L154" s="235" t="str">
        <f>IF(T148="","",IF(T148="○","×",IF(T148="×","○")))</f>
        <v>×</v>
      </c>
      <c r="M154" s="34">
        <f>IF(S151="","",S151)</f>
        <v>15</v>
      </c>
      <c r="N154" s="28" t="str">
        <f>IF(M154="","","-")</f>
        <v>-</v>
      </c>
      <c r="O154" s="32">
        <f>IF(Q151="","",Q151)</f>
        <v>21</v>
      </c>
      <c r="P154" s="235" t="str">
        <f>IF(T151="","",IF(T151="○","×",IF(T151="×","○")))</f>
        <v>×</v>
      </c>
      <c r="Q154" s="238"/>
      <c r="R154" s="239"/>
      <c r="S154" s="239"/>
      <c r="T154" s="240"/>
      <c r="U154" s="213" t="s">
        <v>124</v>
      </c>
      <c r="V154" s="214"/>
      <c r="W154" s="214"/>
      <c r="X154" s="215"/>
      <c r="Y154" s="4"/>
      <c r="Z154" s="58"/>
      <c r="AA154" s="57"/>
      <c r="AB154" s="58"/>
      <c r="AC154" s="57"/>
      <c r="AD154" s="65"/>
      <c r="AE154" s="57"/>
      <c r="AF154" s="57"/>
      <c r="AG154" s="65"/>
      <c r="BL154" s="74"/>
      <c r="BM154" s="74"/>
      <c r="BN154" s="74"/>
      <c r="BO154" s="74"/>
      <c r="BP154" s="74"/>
      <c r="BQ154" s="74"/>
      <c r="BR154" s="74"/>
    </row>
    <row r="155" spans="2:70" ht="12" customHeight="1" x14ac:dyDescent="0.15">
      <c r="B155" s="120"/>
      <c r="C155" s="131" t="s">
        <v>109</v>
      </c>
      <c r="D155" s="31" t="s">
        <v>91</v>
      </c>
      <c r="E155" s="30">
        <f>IF(S146="","",S146)</f>
        <v>21</v>
      </c>
      <c r="F155" s="28" t="str">
        <f t="shared" si="24"/>
        <v>-</v>
      </c>
      <c r="G155" s="27">
        <f>IF(Q146="","",Q146)</f>
        <v>16</v>
      </c>
      <c r="H155" s="236" t="str">
        <f>IF(J152="","",J152)</f>
        <v>-</v>
      </c>
      <c r="I155" s="29">
        <f>IF(S149="","",S149)</f>
        <v>16</v>
      </c>
      <c r="J155" s="28" t="str">
        <f t="shared" si="25"/>
        <v>-</v>
      </c>
      <c r="K155" s="27">
        <f>IF(Q149="","",Q149)</f>
        <v>21</v>
      </c>
      <c r="L155" s="236" t="str">
        <f>IF(N152="","",N152)</f>
        <v/>
      </c>
      <c r="M155" s="29">
        <f>IF(S152="","",S152)</f>
        <v>11</v>
      </c>
      <c r="N155" s="28" t="str">
        <f>IF(M155="","","-")</f>
        <v>-</v>
      </c>
      <c r="O155" s="27">
        <f>IF(Q152="","",Q152)</f>
        <v>21</v>
      </c>
      <c r="P155" s="236" t="str">
        <f>IF(R152="","",R152)</f>
        <v>-</v>
      </c>
      <c r="Q155" s="241"/>
      <c r="R155" s="242"/>
      <c r="S155" s="242"/>
      <c r="T155" s="243"/>
      <c r="U155" s="210"/>
      <c r="V155" s="211"/>
      <c r="W155" s="211"/>
      <c r="X155" s="212"/>
      <c r="Y155" s="4"/>
      <c r="Z155" s="64">
        <f>COUNTIF(E154:T156,"○")</f>
        <v>0</v>
      </c>
      <c r="AA155" s="60">
        <f>COUNTIF(E154:T156,"×")</f>
        <v>3</v>
      </c>
      <c r="AB155" s="63">
        <f>(IF((E154&gt;G154),1,0))+(IF((E155&gt;G155),1,0))+(IF((E156&gt;G156),1,0))+(IF((I154&gt;K154),1,0))+(IF((I155&gt;K155),1,0))+(IF((I156&gt;K156),1,0))+(IF((M154&gt;O154),1,0))+(IF((M155&gt;O155),1,0))+(IF((M156&gt;O156),1,0))+(IF((Q154&gt;S154),1,0))+(IF((Q155&gt;S155),1,0))+(IF((Q156&gt;S156),1,0))</f>
        <v>1</v>
      </c>
      <c r="AC155" s="62">
        <f>(IF((E154&lt;G154),1,0))+(IF((E155&lt;G155),1,0))+(IF((E156&lt;G156),1,0))+(IF((I154&lt;K154),1,0))+(IF((I155&lt;K155),1,0))+(IF((I156&lt;K156),1,0))+(IF((M154&lt;O154),1,0))+(IF((M155&lt;O155),1,0))+(IF((M156&lt;O156),1,0))+(IF((Q154&lt;S154),1,0))+(IF((Q155&lt;S155),1,0))+(IF((Q156&lt;S156),1,0))</f>
        <v>6</v>
      </c>
      <c r="AD155" s="61">
        <f>AB155-AC155</f>
        <v>-5</v>
      </c>
      <c r="AE155" s="60">
        <f>SUM(E154:E156,I154:I156,M154:M156,Q154:Q156)</f>
        <v>113</v>
      </c>
      <c r="AF155" s="60">
        <f>SUM(G154:G156,K154:K156,O154:O156,S154:S156)</f>
        <v>142</v>
      </c>
      <c r="AG155" s="59">
        <f>AE155-AF155</f>
        <v>-29</v>
      </c>
      <c r="BL155" s="74"/>
      <c r="BM155" s="74"/>
      <c r="BN155" s="74"/>
      <c r="BO155" s="74"/>
      <c r="BP155" s="74"/>
      <c r="BQ155" s="74"/>
      <c r="BR155" s="74"/>
    </row>
    <row r="156" spans="2:70" ht="12" customHeight="1" thickBot="1" x14ac:dyDescent="0.2">
      <c r="B156" s="120"/>
      <c r="C156" s="133"/>
      <c r="D156" s="134"/>
      <c r="E156" s="20">
        <f>IF(S147="","",S147)</f>
        <v>19</v>
      </c>
      <c r="F156" s="18" t="str">
        <f t="shared" si="24"/>
        <v>-</v>
      </c>
      <c r="G156" s="17">
        <f>IF(Q147="","",Q147)</f>
        <v>21</v>
      </c>
      <c r="H156" s="237" t="str">
        <f>IF(J153="","",J153)</f>
        <v>-</v>
      </c>
      <c r="I156" s="19" t="str">
        <f>IF(S150="","",S150)</f>
        <v/>
      </c>
      <c r="J156" s="18" t="str">
        <f t="shared" si="25"/>
        <v/>
      </c>
      <c r="K156" s="17" t="str">
        <f>IF(Q150="","",Q150)</f>
        <v/>
      </c>
      <c r="L156" s="237" t="str">
        <f>IF(N153="","",N153)</f>
        <v/>
      </c>
      <c r="M156" s="19" t="str">
        <f>IF(S153="","",S153)</f>
        <v/>
      </c>
      <c r="N156" s="18" t="str">
        <f>IF(M156="","","-")</f>
        <v/>
      </c>
      <c r="O156" s="17" t="str">
        <f>IF(Q153="","",Q153)</f>
        <v/>
      </c>
      <c r="P156" s="237" t="str">
        <f>IF(R153="","",R153)</f>
        <v/>
      </c>
      <c r="Q156" s="244"/>
      <c r="R156" s="245"/>
      <c r="S156" s="245"/>
      <c r="T156" s="246"/>
      <c r="U156" s="7">
        <f>Z155</f>
        <v>0</v>
      </c>
      <c r="V156" s="6" t="s">
        <v>9</v>
      </c>
      <c r="W156" s="6">
        <f>AA155</f>
        <v>3</v>
      </c>
      <c r="X156" s="5" t="s">
        <v>6</v>
      </c>
      <c r="Y156" s="4"/>
      <c r="Z156" s="3"/>
      <c r="AA156" s="2"/>
      <c r="AB156" s="3"/>
      <c r="AC156" s="2"/>
      <c r="AD156" s="1"/>
      <c r="AE156" s="2"/>
      <c r="AF156" s="2"/>
      <c r="AG156" s="1"/>
      <c r="BL156" s="74"/>
      <c r="BM156" s="74"/>
      <c r="BN156" s="74"/>
      <c r="BO156" s="74"/>
      <c r="BP156" s="74"/>
      <c r="BQ156" s="74"/>
      <c r="BR156" s="74"/>
    </row>
    <row r="157" spans="2:70" ht="12" customHeight="1" x14ac:dyDescent="0.15">
      <c r="C157" s="96"/>
      <c r="D157" s="97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109"/>
      <c r="AD157" s="109"/>
      <c r="AE157" s="109"/>
      <c r="AF157" s="109"/>
      <c r="AG157" s="98"/>
      <c r="AH157" s="87"/>
      <c r="AI157" s="87"/>
      <c r="AJ157" s="87"/>
      <c r="AK157" s="87"/>
      <c r="AL157" s="87"/>
      <c r="BL157" s="74"/>
      <c r="BM157" s="74"/>
      <c r="BN157" s="74"/>
      <c r="BO157" s="74"/>
      <c r="BP157" s="74"/>
      <c r="BQ157" s="74"/>
      <c r="BR157" s="74"/>
    </row>
    <row r="158" spans="2:70" ht="12" customHeight="1" x14ac:dyDescent="0.15">
      <c r="C158" s="96"/>
      <c r="D158" s="97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109"/>
      <c r="AD158" s="109"/>
      <c r="AE158" s="109"/>
      <c r="AF158" s="109"/>
      <c r="AG158" s="98"/>
      <c r="AH158" s="87"/>
      <c r="AI158" s="87"/>
      <c r="AJ158" s="87"/>
      <c r="AK158" s="87"/>
      <c r="AL158" s="87"/>
      <c r="BL158" s="74"/>
      <c r="BM158" s="74"/>
      <c r="BN158" s="74"/>
      <c r="BO158" s="74"/>
      <c r="BP158" s="74"/>
      <c r="BQ158" s="74"/>
      <c r="BR158" s="74"/>
    </row>
    <row r="159" spans="2:70" ht="19.95" customHeight="1" x14ac:dyDescent="0.2"/>
    <row r="160" spans="2:70" ht="19.95" customHeight="1" x14ac:dyDescent="0.2">
      <c r="B160" s="74" t="s">
        <v>149</v>
      </c>
    </row>
    <row r="161" spans="2:2" ht="19.95" customHeight="1" x14ac:dyDescent="0.2">
      <c r="B161" s="74" t="s">
        <v>147</v>
      </c>
    </row>
    <row r="162" spans="2:2" ht="19.95" customHeight="1" x14ac:dyDescent="0.2">
      <c r="B162" s="74" t="s">
        <v>148</v>
      </c>
    </row>
    <row r="163" spans="2:2" ht="19.95" customHeight="1" x14ac:dyDescent="0.2"/>
    <row r="164" spans="2:2" ht="19.95" customHeight="1" x14ac:dyDescent="0.2"/>
    <row r="165" spans="2:2" ht="19.95" customHeight="1" x14ac:dyDescent="0.2"/>
    <row r="166" spans="2:2" ht="19.95" customHeight="1" x14ac:dyDescent="0.2"/>
    <row r="167" spans="2:2" ht="19.95" customHeight="1" x14ac:dyDescent="0.2"/>
    <row r="168" spans="2:2" ht="19.95" customHeight="1" x14ac:dyDescent="0.2"/>
    <row r="169" spans="2:2" ht="19.95" customHeight="1" x14ac:dyDescent="0.2"/>
    <row r="170" spans="2:2" ht="19.95" customHeight="1" x14ac:dyDescent="0.2"/>
    <row r="171" spans="2:2" ht="19.95" customHeight="1" x14ac:dyDescent="0.2"/>
  </sheetData>
  <mergeCells count="350">
    <mergeCell ref="E27:J27"/>
    <mergeCell ref="K27:P27"/>
    <mergeCell ref="Q27:T28"/>
    <mergeCell ref="E28:J28"/>
    <mergeCell ref="C69:D70"/>
    <mergeCell ref="E69:H69"/>
    <mergeCell ref="I69:L69"/>
    <mergeCell ref="M69:P69"/>
    <mergeCell ref="Q69:T69"/>
    <mergeCell ref="C29:D30"/>
    <mergeCell ref="E29:J29"/>
    <mergeCell ref="K29:P29"/>
    <mergeCell ref="Q29:T30"/>
    <mergeCell ref="C64:D65"/>
    <mergeCell ref="H43:H45"/>
    <mergeCell ref="L43:L45"/>
    <mergeCell ref="P43:P45"/>
    <mergeCell ref="Q43:T45"/>
    <mergeCell ref="H52:H54"/>
    <mergeCell ref="C47:D48"/>
    <mergeCell ref="E47:H47"/>
    <mergeCell ref="E48:H48"/>
    <mergeCell ref="E49:H51"/>
    <mergeCell ref="Y69:AB69"/>
    <mergeCell ref="H58:H60"/>
    <mergeCell ref="P58:P60"/>
    <mergeCell ref="E70:H70"/>
    <mergeCell ref="I70:L70"/>
    <mergeCell ref="M70:P70"/>
    <mergeCell ref="Q70:T70"/>
    <mergeCell ref="U70:X70"/>
    <mergeCell ref="Y70:AB70"/>
    <mergeCell ref="X64:AI64"/>
    <mergeCell ref="K65:O65"/>
    <mergeCell ref="P65:V65"/>
    <mergeCell ref="X65:AB65"/>
    <mergeCell ref="AC65:AI65"/>
    <mergeCell ref="AD69:AE69"/>
    <mergeCell ref="AF69:AH69"/>
    <mergeCell ref="AI69:AK69"/>
    <mergeCell ref="H103:H105"/>
    <mergeCell ref="L103:L105"/>
    <mergeCell ref="M103:P105"/>
    <mergeCell ref="B104:B105"/>
    <mergeCell ref="H106:H108"/>
    <mergeCell ref="E97:H99"/>
    <mergeCell ref="B98:B99"/>
    <mergeCell ref="H100:H102"/>
    <mergeCell ref="B101:B102"/>
    <mergeCell ref="AB26:AF26"/>
    <mergeCell ref="AG26:AK26"/>
    <mergeCell ref="K66:O66"/>
    <mergeCell ref="P66:V66"/>
    <mergeCell ref="X66:AB66"/>
    <mergeCell ref="AC66:AI66"/>
    <mergeCell ref="L55:L57"/>
    <mergeCell ref="L40:L42"/>
    <mergeCell ref="U34:X35"/>
    <mergeCell ref="AB27:AF27"/>
    <mergeCell ref="AG27:AK27"/>
    <mergeCell ref="K28:P28"/>
    <mergeCell ref="AB28:AK28"/>
    <mergeCell ref="U37:X38"/>
    <mergeCell ref="I52:L54"/>
    <mergeCell ref="U52:X53"/>
    <mergeCell ref="I47:L47"/>
    <mergeCell ref="M47:P47"/>
    <mergeCell ref="Q47:T47"/>
    <mergeCell ref="U47:X47"/>
    <mergeCell ref="I48:L48"/>
    <mergeCell ref="M48:P48"/>
    <mergeCell ref="Q48:T48"/>
    <mergeCell ref="U48:X48"/>
    <mergeCell ref="C4:D4"/>
    <mergeCell ref="E4:N4"/>
    <mergeCell ref="O4:X4"/>
    <mergeCell ref="Y4:AH4"/>
    <mergeCell ref="E5:I5"/>
    <mergeCell ref="J5:N5"/>
    <mergeCell ref="O5:S5"/>
    <mergeCell ref="T5:X5"/>
    <mergeCell ref="Y5:AC5"/>
    <mergeCell ref="AD5:AH5"/>
    <mergeCell ref="E6:I6"/>
    <mergeCell ref="J6:N6"/>
    <mergeCell ref="O6:S6"/>
    <mergeCell ref="T6:X6"/>
    <mergeCell ref="Y6:AC6"/>
    <mergeCell ref="AD6:AH6"/>
    <mergeCell ref="C8:D8"/>
    <mergeCell ref="E8:N8"/>
    <mergeCell ref="O8:X8"/>
    <mergeCell ref="Y8:AH8"/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C16:D16"/>
    <mergeCell ref="E16:N16"/>
    <mergeCell ref="O16:X16"/>
    <mergeCell ref="C12:D12"/>
    <mergeCell ref="E12:N12"/>
    <mergeCell ref="O12:X12"/>
    <mergeCell ref="E13:I13"/>
    <mergeCell ref="J13:N13"/>
    <mergeCell ref="O13:S13"/>
    <mergeCell ref="T13:X13"/>
    <mergeCell ref="E17:I17"/>
    <mergeCell ref="J17:N17"/>
    <mergeCell ref="O17:S17"/>
    <mergeCell ref="T17:X17"/>
    <mergeCell ref="E18:I18"/>
    <mergeCell ref="J18:N18"/>
    <mergeCell ref="O18:S18"/>
    <mergeCell ref="T18:X18"/>
    <mergeCell ref="E14:I14"/>
    <mergeCell ref="J14:N14"/>
    <mergeCell ref="O14:S14"/>
    <mergeCell ref="T14:X14"/>
    <mergeCell ref="C23:D24"/>
    <mergeCell ref="E23:J23"/>
    <mergeCell ref="K23:P23"/>
    <mergeCell ref="Q23:T24"/>
    <mergeCell ref="E24:J24"/>
    <mergeCell ref="K24:P24"/>
    <mergeCell ref="E25:J25"/>
    <mergeCell ref="K25:P25"/>
    <mergeCell ref="Q25:T26"/>
    <mergeCell ref="E26:J26"/>
    <mergeCell ref="K26:P26"/>
    <mergeCell ref="AB29:AF29"/>
    <mergeCell ref="AG29:AK29"/>
    <mergeCell ref="E30:J30"/>
    <mergeCell ref="K30:P30"/>
    <mergeCell ref="AB30:AF30"/>
    <mergeCell ref="AG30:AK30"/>
    <mergeCell ref="H37:H39"/>
    <mergeCell ref="H40:H42"/>
    <mergeCell ref="C32:D33"/>
    <mergeCell ref="E32:H32"/>
    <mergeCell ref="I32:L32"/>
    <mergeCell ref="M32:P32"/>
    <mergeCell ref="Q32:T32"/>
    <mergeCell ref="U32:X32"/>
    <mergeCell ref="E33:H33"/>
    <mergeCell ref="I33:L33"/>
    <mergeCell ref="M33:P33"/>
    <mergeCell ref="Q33:T33"/>
    <mergeCell ref="U33:X33"/>
    <mergeCell ref="E34:H36"/>
    <mergeCell ref="I37:L39"/>
    <mergeCell ref="M40:P42"/>
    <mergeCell ref="U40:X41"/>
    <mergeCell ref="Z32:AA32"/>
    <mergeCell ref="U49:X50"/>
    <mergeCell ref="E71:H73"/>
    <mergeCell ref="H74:H76"/>
    <mergeCell ref="I74:L76"/>
    <mergeCell ref="H55:H57"/>
    <mergeCell ref="M55:P57"/>
    <mergeCell ref="U55:X56"/>
    <mergeCell ref="L58:L60"/>
    <mergeCell ref="Q58:T60"/>
    <mergeCell ref="U58:X59"/>
    <mergeCell ref="L49:L51"/>
    <mergeCell ref="P49:P51"/>
    <mergeCell ref="T49:T51"/>
    <mergeCell ref="P52:P54"/>
    <mergeCell ref="T52:T54"/>
    <mergeCell ref="T55:T57"/>
    <mergeCell ref="L71:L73"/>
    <mergeCell ref="P71:P73"/>
    <mergeCell ref="U69:X69"/>
    <mergeCell ref="T71:T73"/>
    <mergeCell ref="X71:X73"/>
    <mergeCell ref="P74:P76"/>
    <mergeCell ref="T74:T76"/>
    <mergeCell ref="X74:X76"/>
    <mergeCell ref="H77:H79"/>
    <mergeCell ref="L77:L79"/>
    <mergeCell ref="M77:P79"/>
    <mergeCell ref="C90:D91"/>
    <mergeCell ref="X90:AI90"/>
    <mergeCell ref="K91:O91"/>
    <mergeCell ref="P91:V91"/>
    <mergeCell ref="X91:AB91"/>
    <mergeCell ref="AC91:AI91"/>
    <mergeCell ref="T77:T79"/>
    <mergeCell ref="X77:X79"/>
    <mergeCell ref="X80:X82"/>
    <mergeCell ref="Y77:AB78"/>
    <mergeCell ref="L80:L82"/>
    <mergeCell ref="P80:P82"/>
    <mergeCell ref="H80:H82"/>
    <mergeCell ref="H83:H85"/>
    <mergeCell ref="L83:L85"/>
    <mergeCell ref="P83:P85"/>
    <mergeCell ref="T83:T85"/>
    <mergeCell ref="Q80:T82"/>
    <mergeCell ref="Y80:AB81"/>
    <mergeCell ref="U83:X85"/>
    <mergeCell ref="Y83:AB84"/>
    <mergeCell ref="C95:D96"/>
    <mergeCell ref="E95:H95"/>
    <mergeCell ref="I95:L95"/>
    <mergeCell ref="M95:P95"/>
    <mergeCell ref="Q95:T95"/>
    <mergeCell ref="U95:X95"/>
    <mergeCell ref="E96:H96"/>
    <mergeCell ref="I96:L96"/>
    <mergeCell ref="M96:P96"/>
    <mergeCell ref="Q96:T96"/>
    <mergeCell ref="U96:X96"/>
    <mergeCell ref="C114:D115"/>
    <mergeCell ref="X114:AI114"/>
    <mergeCell ref="K115:O115"/>
    <mergeCell ref="P115:V115"/>
    <mergeCell ref="X115:AB115"/>
    <mergeCell ref="AC115:AI115"/>
    <mergeCell ref="K116:O116"/>
    <mergeCell ref="P116:V116"/>
    <mergeCell ref="X116:AB116"/>
    <mergeCell ref="AC116:AI116"/>
    <mergeCell ref="E121:H123"/>
    <mergeCell ref="U121:X122"/>
    <mergeCell ref="B122:B123"/>
    <mergeCell ref="H124:H126"/>
    <mergeCell ref="I124:L126"/>
    <mergeCell ref="U124:X125"/>
    <mergeCell ref="B125:B126"/>
    <mergeCell ref="C119:D120"/>
    <mergeCell ref="E119:H119"/>
    <mergeCell ref="I119:L119"/>
    <mergeCell ref="M119:P119"/>
    <mergeCell ref="Q119:T119"/>
    <mergeCell ref="U119:X119"/>
    <mergeCell ref="E120:H120"/>
    <mergeCell ref="I120:L120"/>
    <mergeCell ref="M120:P120"/>
    <mergeCell ref="Q120:T120"/>
    <mergeCell ref="U120:X120"/>
    <mergeCell ref="P124:P126"/>
    <mergeCell ref="T124:T126"/>
    <mergeCell ref="B128:B129"/>
    <mergeCell ref="H130:H132"/>
    <mergeCell ref="L130:L132"/>
    <mergeCell ref="P130:P132"/>
    <mergeCell ref="Q130:T132"/>
    <mergeCell ref="U130:X131"/>
    <mergeCell ref="C138:D139"/>
    <mergeCell ref="X138:AI138"/>
    <mergeCell ref="K139:O139"/>
    <mergeCell ref="P139:V139"/>
    <mergeCell ref="X139:AB139"/>
    <mergeCell ref="AC139:AI139"/>
    <mergeCell ref="H127:H129"/>
    <mergeCell ref="U127:X128"/>
    <mergeCell ref="T127:T129"/>
    <mergeCell ref="L127:L129"/>
    <mergeCell ref="M127:P129"/>
    <mergeCell ref="C143:D144"/>
    <mergeCell ref="E143:H143"/>
    <mergeCell ref="I143:L143"/>
    <mergeCell ref="M143:P143"/>
    <mergeCell ref="Q143:T143"/>
    <mergeCell ref="U143:X143"/>
    <mergeCell ref="E144:H144"/>
    <mergeCell ref="I144:L144"/>
    <mergeCell ref="M144:P144"/>
    <mergeCell ref="Q144:T144"/>
    <mergeCell ref="U144:X144"/>
    <mergeCell ref="B152:B153"/>
    <mergeCell ref="H154:H156"/>
    <mergeCell ref="L154:L156"/>
    <mergeCell ref="P154:P156"/>
    <mergeCell ref="Q154:T156"/>
    <mergeCell ref="U154:X155"/>
    <mergeCell ref="U145:X146"/>
    <mergeCell ref="B146:B147"/>
    <mergeCell ref="H148:H150"/>
    <mergeCell ref="I148:L150"/>
    <mergeCell ref="U148:X149"/>
    <mergeCell ref="B149:B150"/>
    <mergeCell ref="H151:H153"/>
    <mergeCell ref="L151:L153"/>
    <mergeCell ref="M151:P153"/>
    <mergeCell ref="E145:H147"/>
    <mergeCell ref="AB32:AD32"/>
    <mergeCell ref="AE32:AG32"/>
    <mergeCell ref="L34:L36"/>
    <mergeCell ref="P34:P36"/>
    <mergeCell ref="T34:T36"/>
    <mergeCell ref="P37:P39"/>
    <mergeCell ref="T37:T39"/>
    <mergeCell ref="T40:T42"/>
    <mergeCell ref="Z47:AA47"/>
    <mergeCell ref="AB47:AD47"/>
    <mergeCell ref="AE47:AG47"/>
    <mergeCell ref="U43:X44"/>
    <mergeCell ref="T151:T153"/>
    <mergeCell ref="U151:X152"/>
    <mergeCell ref="T100:T102"/>
    <mergeCell ref="T103:T105"/>
    <mergeCell ref="U103:X104"/>
    <mergeCell ref="Z119:AA119"/>
    <mergeCell ref="AB119:AD119"/>
    <mergeCell ref="AE119:AG119"/>
    <mergeCell ref="L121:L123"/>
    <mergeCell ref="P121:P123"/>
    <mergeCell ref="T121:T123"/>
    <mergeCell ref="P140:V140"/>
    <mergeCell ref="X140:AB140"/>
    <mergeCell ref="K140:O140"/>
    <mergeCell ref="AC140:AI140"/>
    <mergeCell ref="I100:L102"/>
    <mergeCell ref="U100:X101"/>
    <mergeCell ref="L106:L108"/>
    <mergeCell ref="P106:P108"/>
    <mergeCell ref="Q106:T108"/>
    <mergeCell ref="U106:X107"/>
    <mergeCell ref="P100:P102"/>
    <mergeCell ref="Y71:AB72"/>
    <mergeCell ref="Y74:AB75"/>
    <mergeCell ref="Z143:AA143"/>
    <mergeCell ref="AB143:AD143"/>
    <mergeCell ref="AE143:AG143"/>
    <mergeCell ref="L145:L147"/>
    <mergeCell ref="P145:P147"/>
    <mergeCell ref="T145:T147"/>
    <mergeCell ref="P148:P150"/>
    <mergeCell ref="T148:T150"/>
    <mergeCell ref="K92:O92"/>
    <mergeCell ref="P92:V92"/>
    <mergeCell ref="X92:AB92"/>
    <mergeCell ref="AC92:AI92"/>
    <mergeCell ref="U97:X98"/>
    <mergeCell ref="Z95:AA95"/>
    <mergeCell ref="AB95:AD95"/>
    <mergeCell ref="AE95:AG95"/>
    <mergeCell ref="L97:L99"/>
    <mergeCell ref="P97:P99"/>
    <mergeCell ref="T97:T99"/>
  </mergeCells>
  <phoneticPr fontId="2"/>
  <printOptions horizontalCentered="1" verticalCentered="1"/>
  <pageMargins left="0" right="0" top="0" bottom="0" header="0.51181102362204722" footer="0.51181102362204722"/>
  <pageSetup paperSize="9" scale="75" fitToHeight="2" orientation="portrait" verticalDpi="300" r:id="rId1"/>
  <headerFooter alignWithMargins="0"/>
  <rowBreaks count="1" manualBreakCount="1">
    <brk id="87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今井康浩</cp:lastModifiedBy>
  <cp:lastPrinted>2023-06-11T07:29:05Z</cp:lastPrinted>
  <dcterms:created xsi:type="dcterms:W3CDTF">2006-07-14T10:10:38Z</dcterms:created>
  <dcterms:modified xsi:type="dcterms:W3CDTF">2023-06-11T07:31:08Z</dcterms:modified>
</cp:coreProperties>
</file>